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281" windowWidth="7305" windowHeight="8790" tabRatio="597" activeTab="4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'Equity'!$A$1:$K$64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<sst xmlns="http://schemas.openxmlformats.org/spreadsheetml/2006/main" count="265" uniqueCount="149">
  <si>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</si>
  <si>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</si>
  <si>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</si>
  <si>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</si>
  <si>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</si>
  <si>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</si>
  <si>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</si>
  <si>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</si>
  <si>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</si>
  <si>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</si>
  <si>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</si>
  <si>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</si>
  <si>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</si>
  <si>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</si>
  <si>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</si>
  <si>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</si>
  <si>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</si>
  <si>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</si>
  <si>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</si>
  <si>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</si>
  <si>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</si>
  <si>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</si>
  <si>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</si>
  <si>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</si>
  <si>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</si>
  <si>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</si>
  <si>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</si>
  <si>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</si>
  <si>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</si>
  <si>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</si>
  <si>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</si>
  <si>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</si>
  <si>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</si>
  <si>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</si>
  <si>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</si>
  <si>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</si>
  <si>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</si>
  <si>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</si>
  <si>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</si>
  <si>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</si>
  <si>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</si>
  <si>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</si>
  <si>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</si>
  <si>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Total</t>
  </si>
  <si>
    <t>Net Profit for the period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</si>
  <si>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</si>
  <si>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</si>
  <si>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</si>
  <si>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</si>
  <si>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</si>
  <si>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</si>
  <si>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</si>
  <si>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</si>
  <si>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</si>
  <si>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</si>
  <si>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</si>
  <si>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</si>
  <si>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</si>
  <si>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</si>
  <si>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</si>
  <si>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</si>
  <si>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</si>
  <si>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</si>
  <si>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</si>
  <si>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</si>
  <si>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</si>
  <si>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</si>
  <si>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</si>
  <si>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</si>
  <si>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</si>
  <si>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</si>
  <si>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</si>
  <si>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</si>
  <si>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</si>
  <si>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</si>
  <si>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</si>
  <si>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</si>
  <si>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</si>
  <si>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</si>
  <si>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</si>
  <si>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</si>
  <si>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</si>
  <si>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</si>
  <si>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</si>
  <si>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</si>
  <si>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</si>
  <si>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</si>
  <si>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</si>
  <si>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</si>
  <si>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</si>
  <si>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</si>
  <si>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</si>
  <si>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</si>
  <si>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</si>
  <si>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</si>
  <si>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</si>
  <si>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</si>
  <si>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FY2006</t>
  </si>
  <si>
    <t>Balance  @ 1/8/2005</t>
  </si>
  <si>
    <t>Dividend</t>
  </si>
  <si>
    <t>Net assets per share (RM)</t>
  </si>
  <si>
    <t>Dividend payable</t>
  </si>
  <si>
    <t>Net assets per share (sen)</t>
  </si>
  <si>
    <t>Diluted earnings per share (sen)</t>
  </si>
  <si>
    <t>Income taxes paid</t>
  </si>
  <si>
    <t>31/07/2006</t>
  </si>
  <si>
    <t>Balance  @ 1/8/2006</t>
  </si>
  <si>
    <t>FY2007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</si>
  <si>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</si>
  <si>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</si>
  <si>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</si>
  <si>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</si>
  <si>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</si>
  <si>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</si>
  <si>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>Net cash used in financing activities</t>
  </si>
  <si>
    <t>TOTAL EQUITY</t>
  </si>
  <si>
    <t>EQUITY ATTRIBUTABLE TO EQUITY</t>
  </si>
  <si>
    <t xml:space="preserve">    HOLDERS OF THE PARENT</t>
  </si>
  <si>
    <t>Dividend paid</t>
  </si>
  <si>
    <t>FOR THE FINANCIAL QUARTER ENDED 31ST JULY 2007</t>
  </si>
  <si>
    <t>FOR THE QUARTER ENDED 31 JULY 2007</t>
  </si>
  <si>
    <t>(31/07/2006)</t>
  </si>
  <si>
    <t>(31/07/2007)</t>
  </si>
  <si>
    <t>31/07/2007</t>
  </si>
  <si>
    <t>AS AT 31 JULY 2007</t>
  </si>
  <si>
    <t>Balance  @ 31/07/2006</t>
  </si>
  <si>
    <t>Balance  @ 31/07/2007</t>
  </si>
  <si>
    <t>FOR THE FOURTH QUARTER ENDED 31 JULY 2007</t>
  </si>
  <si>
    <t xml:space="preserve"> </t>
  </si>
  <si>
    <t>UNAUDITED FOURTH QUARTERLY REPORT ON CONSOLIDATED RESULTS</t>
  </si>
  <si>
    <t xml:space="preserve">  As previously stated</t>
  </si>
  <si>
    <t xml:space="preserve">  Effects of adopting FRS 3</t>
  </si>
  <si>
    <t xml:space="preserve">  As restated</t>
  </si>
  <si>
    <t>Asset</t>
  </si>
  <si>
    <t>Revaluation</t>
  </si>
  <si>
    <t>Reserve</t>
  </si>
  <si>
    <t>Share</t>
  </si>
  <si>
    <t>Capital</t>
  </si>
  <si>
    <t>Premium</t>
  </si>
  <si>
    <t>Negative</t>
  </si>
  <si>
    <t>Goodwill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</si>
  <si>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</si>
  <si>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</si>
  <si>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</si>
  <si>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</si>
  <si>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</si>
  <si>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</si>
  <si>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</si>
  <si>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&lt; --------  Attributable to Equity Holders of the Company  -------- &gt;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</si>
</sst>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1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b/>
      <sz val="8.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2" xfId="0" applyNumberFormat="1" applyFont="1" applyBorder="1" applyAlignment="1">
      <alignment/>
    </xf>
    <xf numFmtId="173" fontId="11" fillId="0" borderId="3" xfId="0" applyNumberFormat="1" applyFont="1" applyBorder="1" applyAlignment="1">
      <alignment/>
    </xf>
    <xf numFmtId="173" fontId="11" fillId="0" borderId="4" xfId="0" applyNumberFormat="1" applyFont="1" applyBorder="1" applyAlignment="1">
      <alignment/>
    </xf>
    <xf numFmtId="173" fontId="11" fillId="0" borderId="5" xfId="0" applyNumberFormat="1" applyFont="1" applyBorder="1" applyAlignment="1">
      <alignment/>
    </xf>
    <xf numFmtId="174" fontId="11" fillId="0" borderId="6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8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9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8" xfId="22" applyNumberFormat="1" applyFont="1" applyBorder="1" applyAlignment="1">
      <alignment horizontal="center"/>
      <protection/>
    </xf>
    <xf numFmtId="37" fontId="4" fillId="0" borderId="10" xfId="22" applyNumberFormat="1" applyFont="1" applyBorder="1" applyAlignment="1">
      <alignment horizontal="center"/>
      <protection/>
    </xf>
    <xf numFmtId="0" fontId="2" fillId="0" borderId="11" xfId="22" applyFont="1" applyBorder="1">
      <alignment/>
      <protection/>
    </xf>
    <xf numFmtId="0" fontId="5" fillId="0" borderId="12" xfId="17" applyNumberFormat="1" applyFont="1" applyBorder="1" applyAlignment="1">
      <alignment horizontal="center"/>
    </xf>
    <xf numFmtId="0" fontId="5" fillId="0" borderId="9" xfId="17" applyNumberFormat="1" applyFont="1" applyBorder="1" applyAlignment="1">
      <alignment horizontal="center"/>
    </xf>
    <xf numFmtId="0" fontId="5" fillId="0" borderId="13" xfId="17" applyNumberFormat="1" applyFont="1" applyBorder="1" applyAlignment="1">
      <alignment horizontal="center"/>
    </xf>
    <xf numFmtId="0" fontId="5" fillId="0" borderId="14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173" fontId="2" fillId="0" borderId="14" xfId="17" applyNumberFormat="1" applyFont="1" applyBorder="1" applyAlignment="1">
      <alignment horizontal="center"/>
    </xf>
    <xf numFmtId="173" fontId="2" fillId="0" borderId="15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0" fontId="8" fillId="0" borderId="9" xfId="17" applyNumberFormat="1" applyFont="1" applyBorder="1" applyAlignment="1">
      <alignment horizontal="center"/>
    </xf>
    <xf numFmtId="0" fontId="2" fillId="0" borderId="13" xfId="22" applyFont="1" applyBorder="1">
      <alignment/>
      <protection/>
    </xf>
    <xf numFmtId="0" fontId="2" fillId="0" borderId="15" xfId="22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3" fillId="0" borderId="12" xfId="22" applyNumberFormat="1" applyFont="1" applyBorder="1">
      <alignment/>
      <protection/>
    </xf>
    <xf numFmtId="37" fontId="2" fillId="0" borderId="9" xfId="22" applyNumberFormat="1" applyFont="1" applyBorder="1" applyAlignment="1">
      <alignment horizontal="left"/>
      <protection/>
    </xf>
    <xf numFmtId="37" fontId="3" fillId="0" borderId="13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5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5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37" fontId="2" fillId="0" borderId="8" xfId="22" applyNumberFormat="1" applyFont="1" applyBorder="1" applyAlignment="1">
      <alignment horizontal="left"/>
      <protection/>
    </xf>
    <xf numFmtId="0" fontId="2" fillId="0" borderId="17" xfId="23" applyFont="1" applyBorder="1" applyAlignment="1">
      <alignment horizontal="center"/>
      <protection/>
    </xf>
    <xf numFmtId="37" fontId="4" fillId="0" borderId="9" xfId="22" applyNumberFormat="1" applyFont="1" applyBorder="1" applyAlignment="1">
      <alignment horizontal="left"/>
      <protection/>
    </xf>
    <xf numFmtId="0" fontId="4" fillId="0" borderId="9" xfId="23" applyFont="1" applyBorder="1">
      <alignment/>
      <protection/>
    </xf>
    <xf numFmtId="37" fontId="4" fillId="0" borderId="13" xfId="22" applyNumberFormat="1" applyFont="1" applyBorder="1">
      <alignment/>
      <protection/>
    </xf>
    <xf numFmtId="173" fontId="4" fillId="0" borderId="8" xfId="17" applyNumberFormat="1" applyFont="1" applyBorder="1" applyAlignment="1">
      <alignment/>
    </xf>
    <xf numFmtId="37" fontId="4" fillId="0" borderId="17" xfId="22" applyNumberFormat="1" applyFont="1" applyBorder="1">
      <alignment/>
      <protection/>
    </xf>
    <xf numFmtId="173" fontId="4" fillId="0" borderId="12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37" fontId="4" fillId="0" borderId="2" xfId="22" applyNumberFormat="1" applyFont="1" applyBorder="1">
      <alignment/>
      <protection/>
    </xf>
    <xf numFmtId="37" fontId="4" fillId="0" borderId="16" xfId="22" applyNumberFormat="1" applyFont="1" applyBorder="1" applyAlignment="1">
      <alignment horizontal="center"/>
      <protection/>
    </xf>
    <xf numFmtId="37" fontId="4" fillId="0" borderId="17" xfId="22" applyNumberFormat="1" applyFont="1" applyBorder="1" applyAlignment="1">
      <alignment horizontal="center"/>
      <protection/>
    </xf>
    <xf numFmtId="37" fontId="2" fillId="0" borderId="18" xfId="22" applyNumberFormat="1" applyFont="1" applyBorder="1" quotePrefix="1">
      <alignment/>
      <protection/>
    </xf>
    <xf numFmtId="37" fontId="2" fillId="0" borderId="8" xfId="22" applyNumberFormat="1" applyFont="1" applyBorder="1">
      <alignment/>
      <protection/>
    </xf>
    <xf numFmtId="37" fontId="2" fillId="0" borderId="2" xfId="22" applyNumberFormat="1" applyFont="1" applyBorder="1">
      <alignment/>
      <protection/>
    </xf>
    <xf numFmtId="0" fontId="2" fillId="0" borderId="9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0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1" xfId="23" applyFont="1" applyBorder="1">
      <alignment/>
      <protection/>
    </xf>
    <xf numFmtId="0" fontId="2" fillId="0" borderId="8" xfId="23" applyFont="1" applyBorder="1">
      <alignment/>
      <protection/>
    </xf>
    <xf numFmtId="37" fontId="4" fillId="0" borderId="8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37" fontId="4" fillId="0" borderId="16" xfId="22" applyNumberFormat="1" applyFont="1" applyBorder="1" applyAlignment="1">
      <alignment/>
      <protection/>
    </xf>
    <xf numFmtId="173" fontId="4" fillId="0" borderId="9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188" fontId="4" fillId="0" borderId="17" xfId="22" applyNumberFormat="1" applyFont="1" applyBorder="1" applyAlignment="1">
      <alignment/>
      <protection/>
    </xf>
    <xf numFmtId="188" fontId="4" fillId="0" borderId="16" xfId="22" applyNumberFormat="1" applyFont="1" applyBorder="1" applyAlignment="1">
      <alignment/>
      <protection/>
    </xf>
    <xf numFmtId="188" fontId="4" fillId="0" borderId="17" xfId="22" applyNumberFormat="1" applyFont="1" applyBorder="1" applyAlignment="1">
      <alignment horizontal="center"/>
      <protection/>
    </xf>
    <xf numFmtId="188" fontId="4" fillId="0" borderId="16" xfId="22" applyNumberFormat="1" applyFont="1" applyBorder="1" applyAlignment="1">
      <alignment horizontal="center"/>
      <protection/>
    </xf>
    <xf numFmtId="43" fontId="4" fillId="0" borderId="8" xfId="22" applyNumberFormat="1" applyFont="1" applyBorder="1" applyAlignment="1">
      <alignment horizontal="center" vertical="justify"/>
      <protection/>
    </xf>
    <xf numFmtId="188" fontId="4" fillId="0" borderId="8" xfId="22" applyNumberFormat="1" applyFont="1" applyBorder="1" applyAlignment="1">
      <alignment horizontal="right"/>
      <protection/>
    </xf>
    <xf numFmtId="171" fontId="4" fillId="0" borderId="8" xfId="22" applyNumberFormat="1" applyFont="1" applyBorder="1" applyAlignment="1">
      <alignment horizontal="right"/>
      <protection/>
    </xf>
    <xf numFmtId="195" fontId="4" fillId="0" borderId="9" xfId="17" applyNumberFormat="1" applyFont="1" applyBorder="1" applyAlignment="1">
      <alignment/>
    </xf>
    <xf numFmtId="37" fontId="17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3" applyFont="1" applyFill="1" applyAlignment="1">
      <alignment horizontal="center"/>
      <protection/>
    </xf>
    <xf numFmtId="173" fontId="2" fillId="0" borderId="8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3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9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8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6" xfId="15" applyNumberFormat="1" applyFont="1" applyFill="1" applyBorder="1" applyAlignment="1">
      <alignment/>
    </xf>
    <xf numFmtId="0" fontId="4" fillId="0" borderId="0" xfId="23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3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75" fontId="14" fillId="0" borderId="0" xfId="0" applyNumberFormat="1" applyFont="1" applyFill="1" applyBorder="1" applyAlignment="1" applyProtection="1">
      <alignment/>
      <protection locked="0"/>
    </xf>
    <xf numFmtId="175" fontId="14" fillId="0" borderId="15" xfId="0" applyNumberFormat="1" applyFont="1" applyFill="1" applyBorder="1" applyAlignment="1" applyProtection="1">
      <alignment/>
      <protection locked="0"/>
    </xf>
    <xf numFmtId="192" fontId="4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7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73" fontId="4" fillId="0" borderId="6" xfId="15" applyNumberFormat="1" applyFont="1" applyFill="1" applyBorder="1" applyAlignment="1">
      <alignment horizontal="right"/>
    </xf>
    <xf numFmtId="173" fontId="11" fillId="0" borderId="8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93" fontId="7" fillId="0" borderId="18" xfId="0" applyNumberFormat="1" applyFont="1" applyBorder="1" applyAlignment="1">
      <alignment horizontal="center"/>
    </xf>
    <xf numFmtId="192" fontId="4" fillId="0" borderId="3" xfId="0" applyNumberFormat="1" applyFont="1" applyBorder="1" applyAlignment="1">
      <alignment/>
    </xf>
    <xf numFmtId="192" fontId="4" fillId="0" borderId="18" xfId="0" applyNumberFormat="1" applyFont="1" applyBorder="1" applyAlignment="1">
      <alignment/>
    </xf>
    <xf numFmtId="192" fontId="4" fillId="0" borderId="8" xfId="22" applyNumberFormat="1" applyFont="1" applyBorder="1" applyAlignment="1">
      <alignment/>
      <protection/>
    </xf>
    <xf numFmtId="192" fontId="4" fillId="0" borderId="9" xfId="17" applyNumberFormat="1" applyFont="1" applyBorder="1" applyAlignment="1">
      <alignment/>
    </xf>
    <xf numFmtId="173" fontId="2" fillId="0" borderId="8" xfId="15" applyNumberFormat="1" applyFont="1" applyBorder="1" applyAlignment="1">
      <alignment horizontal="center"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8" xfId="15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0" fontId="18" fillId="0" borderId="3" xfId="0" applyNumberFormat="1" applyFont="1" applyBorder="1" applyAlignment="1">
      <alignment/>
    </xf>
    <xf numFmtId="0" fontId="13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 quotePrefix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/>
    </xf>
    <xf numFmtId="173" fontId="2" fillId="0" borderId="15" xfId="0" applyNumberFormat="1" applyFont="1" applyBorder="1" applyAlignment="1">
      <alignment vertical="center" wrapText="1"/>
    </xf>
    <xf numFmtId="173" fontId="2" fillId="0" borderId="3" xfId="0" applyNumberFormat="1" applyFont="1" applyBorder="1" applyAlignment="1">
      <alignment vertical="center" wrapText="1"/>
    </xf>
    <xf numFmtId="173" fontId="2" fillId="0" borderId="18" xfId="0" applyNumberFormat="1" applyFont="1" applyBorder="1" applyAlignment="1">
      <alignment vertical="center" wrapText="1"/>
    </xf>
    <xf numFmtId="173" fontId="2" fillId="0" borderId="2" xfId="0" applyNumberFormat="1" applyFont="1" applyBorder="1" applyAlignment="1">
      <alignment vertical="center" wrapText="1"/>
    </xf>
    <xf numFmtId="173" fontId="2" fillId="0" borderId="7" xfId="0" applyNumberFormat="1" applyFont="1" applyBorder="1" applyAlignment="1">
      <alignment vertical="center" wrapText="1"/>
    </xf>
    <xf numFmtId="37" fontId="4" fillId="0" borderId="8" xfId="22" applyNumberFormat="1" applyFont="1" applyFill="1" applyBorder="1" applyAlignment="1">
      <alignment/>
      <protection/>
    </xf>
    <xf numFmtId="37" fontId="4" fillId="0" borderId="8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4" fillId="0" borderId="10" xfId="22" applyNumberFormat="1" applyFont="1" applyBorder="1" applyAlignment="1">
      <alignment horizontal="center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1" xfId="22" applyNumberFormat="1" applyFont="1" applyBorder="1" applyAlignment="1">
      <alignment horizontal="center"/>
      <protection/>
    </xf>
    <xf numFmtId="173" fontId="5" fillId="0" borderId="10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1" xfId="17" applyNumberFormat="1" applyFont="1" applyBorder="1" applyAlignment="1">
      <alignment horizontal="center" vertical="center"/>
    </xf>
    <xf numFmtId="173" fontId="5" fillId="0" borderId="10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1" xfId="17" applyNumberFormat="1" applyFont="1" applyBorder="1" applyAlignment="1">
      <alignment horizontal="center" wrapText="1"/>
    </xf>
    <xf numFmtId="43" fontId="4" fillId="0" borderId="8" xfId="22" applyNumberFormat="1" applyFont="1" applyBorder="1" applyAlignment="1">
      <alignment horizontal="center" vertical="justify"/>
      <protection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July 2007.</a:t>
          </a:r>
        </a:p>
      </xdr:txBody>
    </xdr:sp>
    <xdr:clientData/>
  </xdr:twoCellAnchor>
  <xdr:twoCellAnchor>
    <xdr:from>
      <xdr:col>1</xdr:col>
      <xdr:colOff>47625</xdr:colOff>
      <xdr:row>61</xdr:row>
      <xdr:rowOff>0</xdr:rowOff>
    </xdr:from>
    <xdr:to>
      <xdr:col>12</xdr:col>
      <xdr:colOff>0</xdr:colOff>
      <xdr:row>63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9210675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85725</xdr:rowOff>
    </xdr:from>
    <xdr:to>
      <xdr:col>11</xdr:col>
      <xdr:colOff>142875</xdr:colOff>
      <xdr:row>61</xdr:row>
      <xdr:rowOff>114300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077325"/>
          <a:ext cx="55911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2006.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60</xdr:row>
      <xdr:rowOff>95250</xdr:rowOff>
    </xdr:from>
    <xdr:to>
      <xdr:col>10</xdr:col>
      <xdr:colOff>38100</xdr:colOff>
      <xdr:row>63</xdr:row>
      <xdr:rowOff>47625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429750"/>
          <a:ext cx="63150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2006.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55</xdr:row>
      <xdr:rowOff>19050</xdr:rowOff>
    </xdr:from>
    <xdr:to>
      <xdr:col>7</xdr:col>
      <xdr:colOff>219075</xdr:colOff>
      <xdr:row>57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297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2006.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0200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K2" sqref="K2"/>
    </sheetView>
  </sheetViews>
  <sheetFormatPr defaultColWidth="9.140625" defaultRowHeight="15" customHeight="1"/>
  <cols>
    <col min="1" max="1" width="1.8515625" style="140" customWidth="1"/>
    <col min="2" max="2" width="2.8515625" style="147" customWidth="1"/>
    <col min="3" max="3" width="2.140625" style="140" customWidth="1"/>
    <col min="4" max="4" width="23.28125" style="140" customWidth="1"/>
    <col min="5" max="5" width="12.7109375" style="141" customWidth="1"/>
    <col min="6" max="6" width="2.8515625" style="141" customWidth="1"/>
    <col min="7" max="7" width="13.28125" style="140" customWidth="1"/>
    <col min="8" max="8" width="2.8515625" style="141" customWidth="1"/>
    <col min="9" max="9" width="12.7109375" style="140" customWidth="1"/>
    <col min="10" max="10" width="2.57421875" style="140" customWidth="1"/>
    <col min="11" max="11" width="13.28125" style="140" customWidth="1"/>
    <col min="12" max="12" width="5.421875" style="140" customWidth="1"/>
    <col min="13" max="16384" width="9.140625" style="140" customWidth="1"/>
  </cols>
  <sheetData>
    <row r="1" spans="2:11" ht="15" customHeight="1">
      <c r="B1" s="138" t="s">
        <v>21</v>
      </c>
      <c r="C1" s="139"/>
      <c r="K1" s="142"/>
    </row>
    <row r="2" spans="2:3" ht="12" customHeight="1">
      <c r="B2" s="143" t="s">
        <v>0</v>
      </c>
      <c r="C2" s="139"/>
    </row>
    <row r="3" spans="2:3" ht="7.5" customHeight="1">
      <c r="B3" s="144"/>
      <c r="C3" s="139"/>
    </row>
    <row r="4" spans="2:6" ht="12" customHeight="1">
      <c r="B4" s="145" t="s">
        <v>22</v>
      </c>
      <c r="E4" s="144"/>
      <c r="F4" s="146"/>
    </row>
    <row r="5" ht="13.5" customHeight="1"/>
    <row r="6" ht="13.5" customHeight="1">
      <c r="B6" s="148" t="s">
        <v>129</v>
      </c>
    </row>
    <row r="7" ht="13.5" customHeight="1">
      <c r="B7" s="148" t="s">
        <v>119</v>
      </c>
    </row>
    <row r="8" ht="13.5" customHeight="1">
      <c r="B8" s="140"/>
    </row>
    <row r="9" ht="13.5" customHeight="1">
      <c r="B9" s="140"/>
    </row>
    <row r="10" ht="13.5" customHeight="1"/>
    <row r="11" ht="13.5" customHeight="1"/>
    <row r="12" ht="13.5" customHeight="1">
      <c r="B12" s="149"/>
    </row>
    <row r="13" ht="13.5" customHeight="1">
      <c r="B13" s="150" t="s">
        <v>6</v>
      </c>
    </row>
    <row r="14" ht="13.5" customHeight="1">
      <c r="B14" s="151" t="s">
        <v>120</v>
      </c>
    </row>
    <row r="15" spans="5:11" ht="13.5" customHeight="1">
      <c r="E15" s="152"/>
      <c r="F15" s="152"/>
      <c r="G15" s="152"/>
      <c r="H15" s="152"/>
      <c r="I15" s="153"/>
      <c r="J15" s="153"/>
      <c r="K15" s="154"/>
    </row>
    <row r="16" spans="5:12" ht="13.5" customHeight="1">
      <c r="E16" s="254" t="s">
        <v>7</v>
      </c>
      <c r="F16" s="254"/>
      <c r="G16" s="254"/>
      <c r="H16" s="152"/>
      <c r="I16" s="254" t="s">
        <v>8</v>
      </c>
      <c r="J16" s="254"/>
      <c r="K16" s="254"/>
      <c r="L16" s="145"/>
    </row>
    <row r="17" spans="2:12" ht="13.5" customHeight="1">
      <c r="B17" s="155"/>
      <c r="C17" s="156"/>
      <c r="D17" s="157"/>
      <c r="E17" s="158" t="s">
        <v>9</v>
      </c>
      <c r="F17" s="158"/>
      <c r="G17" s="159" t="s">
        <v>10</v>
      </c>
      <c r="H17" s="159"/>
      <c r="I17" s="158" t="s">
        <v>9</v>
      </c>
      <c r="J17" s="158"/>
      <c r="K17" s="159" t="s">
        <v>10</v>
      </c>
      <c r="L17" s="145"/>
    </row>
    <row r="18" spans="2:12" ht="13.5" customHeight="1">
      <c r="B18" s="155"/>
      <c r="C18" s="156"/>
      <c r="D18" s="156"/>
      <c r="E18" s="158" t="s">
        <v>11</v>
      </c>
      <c r="F18" s="158"/>
      <c r="G18" s="159" t="s">
        <v>12</v>
      </c>
      <c r="H18" s="159"/>
      <c r="I18" s="158" t="s">
        <v>13</v>
      </c>
      <c r="J18" s="158"/>
      <c r="K18" s="159" t="s">
        <v>12</v>
      </c>
      <c r="L18" s="145"/>
    </row>
    <row r="19" spans="2:12" ht="13.5" customHeight="1">
      <c r="B19" s="155"/>
      <c r="C19" s="156"/>
      <c r="D19" s="156"/>
      <c r="E19" s="158"/>
      <c r="F19" s="158"/>
      <c r="G19" s="159" t="s">
        <v>11</v>
      </c>
      <c r="H19" s="159"/>
      <c r="I19" s="158"/>
      <c r="J19" s="158"/>
      <c r="K19" s="159" t="s">
        <v>14</v>
      </c>
      <c r="L19" s="145"/>
    </row>
    <row r="20" spans="5:12" ht="13.5" customHeight="1">
      <c r="E20" s="9" t="s">
        <v>122</v>
      </c>
      <c r="F20" s="9"/>
      <c r="G20" s="9" t="s">
        <v>121</v>
      </c>
      <c r="H20" s="160"/>
      <c r="I20" s="9" t="s">
        <v>122</v>
      </c>
      <c r="J20" s="9"/>
      <c r="K20" s="9" t="s">
        <v>121</v>
      </c>
      <c r="L20" s="145"/>
    </row>
    <row r="21" spans="3:11" ht="13.5" customHeight="1">
      <c r="C21" s="161"/>
      <c r="D21" s="161"/>
      <c r="E21" s="162" t="s">
        <v>15</v>
      </c>
      <c r="F21" s="160"/>
      <c r="G21" s="211" t="s">
        <v>15</v>
      </c>
      <c r="H21" s="160"/>
      <c r="I21" s="162" t="s">
        <v>15</v>
      </c>
      <c r="J21" s="160"/>
      <c r="K21" s="162" t="s">
        <v>15</v>
      </c>
    </row>
    <row r="22" spans="2:11" s="167" customFormat="1" ht="9.75" customHeight="1">
      <c r="B22" s="163"/>
      <c r="C22" s="164"/>
      <c r="D22" s="164"/>
      <c r="E22" s="165"/>
      <c r="F22" s="165"/>
      <c r="G22" s="212"/>
      <c r="H22" s="165"/>
      <c r="I22" s="165"/>
      <c r="J22" s="165"/>
      <c r="K22" s="166"/>
    </row>
    <row r="23" spans="2:11" s="167" customFormat="1" ht="13.5" customHeight="1">
      <c r="B23" s="168"/>
      <c r="C23" s="164" t="s">
        <v>1</v>
      </c>
      <c r="D23" s="164"/>
      <c r="E23" s="165">
        <v>57600</v>
      </c>
      <c r="F23" s="165"/>
      <c r="G23" s="212">
        <v>50199</v>
      </c>
      <c r="H23" s="165"/>
      <c r="I23" s="165">
        <v>209661</v>
      </c>
      <c r="J23" s="165"/>
      <c r="K23" s="212">
        <v>162159</v>
      </c>
    </row>
    <row r="24" spans="2:11" s="167" customFormat="1" ht="9" customHeight="1">
      <c r="B24" s="163"/>
      <c r="C24" s="164"/>
      <c r="D24" s="164"/>
      <c r="E24" s="165"/>
      <c r="F24" s="165"/>
      <c r="G24" s="212"/>
      <c r="H24" s="165"/>
      <c r="I24" s="165"/>
      <c r="J24" s="165"/>
      <c r="K24" s="212"/>
    </row>
    <row r="25" spans="2:11" s="167" customFormat="1" ht="13.5" customHeight="1">
      <c r="B25" s="168"/>
      <c r="C25" s="164" t="s">
        <v>16</v>
      </c>
      <c r="D25" s="164"/>
      <c r="E25" s="169">
        <v>-48432</v>
      </c>
      <c r="F25" s="169"/>
      <c r="G25" s="213">
        <v>-44102</v>
      </c>
      <c r="H25" s="165"/>
      <c r="I25" s="169">
        <v>-182450</v>
      </c>
      <c r="J25" s="169"/>
      <c r="K25" s="212">
        <v>-140665</v>
      </c>
    </row>
    <row r="26" spans="2:11" s="167" customFormat="1" ht="9" customHeight="1">
      <c r="B26" s="163"/>
      <c r="C26" s="164"/>
      <c r="D26" s="164"/>
      <c r="E26" s="165"/>
      <c r="F26" s="165"/>
      <c r="G26" s="212"/>
      <c r="H26" s="165"/>
      <c r="I26" s="165"/>
      <c r="J26" s="165"/>
      <c r="K26" s="212"/>
    </row>
    <row r="27" spans="2:11" s="167" customFormat="1" ht="13.5" customHeight="1">
      <c r="B27" s="168"/>
      <c r="C27" s="164" t="s">
        <v>65</v>
      </c>
      <c r="D27" s="164"/>
      <c r="E27" s="165">
        <v>539</v>
      </c>
      <c r="F27" s="165"/>
      <c r="G27" s="212">
        <v>474</v>
      </c>
      <c r="H27" s="165"/>
      <c r="I27" s="165">
        <v>1786</v>
      </c>
      <c r="J27" s="165"/>
      <c r="K27" s="212">
        <v>1660</v>
      </c>
    </row>
    <row r="28" spans="2:11" s="167" customFormat="1" ht="6" customHeight="1">
      <c r="B28" s="163"/>
      <c r="C28" s="164"/>
      <c r="D28" s="164"/>
      <c r="E28" s="170"/>
      <c r="F28" s="165"/>
      <c r="G28" s="214"/>
      <c r="H28" s="165"/>
      <c r="I28" s="170"/>
      <c r="J28" s="165"/>
      <c r="K28" s="214"/>
    </row>
    <row r="29" spans="2:11" s="167" customFormat="1" ht="6" customHeight="1">
      <c r="B29" s="163"/>
      <c r="C29" s="164"/>
      <c r="D29" s="164"/>
      <c r="E29" s="165"/>
      <c r="F29" s="165"/>
      <c r="G29" s="212"/>
      <c r="H29" s="165"/>
      <c r="I29" s="165"/>
      <c r="J29" s="165"/>
      <c r="K29" s="212"/>
    </row>
    <row r="30" spans="2:11" s="167" customFormat="1" ht="13.5" customHeight="1">
      <c r="B30" s="163"/>
      <c r="C30" s="164" t="s">
        <v>2</v>
      </c>
      <c r="D30" s="164"/>
      <c r="E30" s="165">
        <f>SUM(E23:E28)</f>
        <v>9707</v>
      </c>
      <c r="F30" s="165"/>
      <c r="G30" s="212">
        <f>SUM(G23:G28)</f>
        <v>6571</v>
      </c>
      <c r="H30" s="165"/>
      <c r="I30" s="165">
        <f>SUM(I23:I28)</f>
        <v>28997</v>
      </c>
      <c r="J30" s="165"/>
      <c r="K30" s="212">
        <f>SUM(K23:K28)</f>
        <v>23154</v>
      </c>
    </row>
    <row r="31" spans="2:11" s="167" customFormat="1" ht="9" customHeight="1">
      <c r="B31" s="163"/>
      <c r="C31" s="164"/>
      <c r="D31" s="164"/>
      <c r="E31" s="165"/>
      <c r="F31" s="165"/>
      <c r="G31" s="212"/>
      <c r="H31" s="165"/>
      <c r="I31" s="165"/>
      <c r="J31" s="165"/>
      <c r="K31" s="212"/>
    </row>
    <row r="32" spans="2:11" s="167" customFormat="1" ht="13.5" customHeight="1">
      <c r="B32" s="168"/>
      <c r="C32" s="164" t="s">
        <v>17</v>
      </c>
      <c r="D32" s="164"/>
      <c r="E32" s="165">
        <f>-535</f>
        <v>-535</v>
      </c>
      <c r="F32" s="165"/>
      <c r="G32" s="212">
        <v>-653</v>
      </c>
      <c r="H32" s="165"/>
      <c r="I32" s="165">
        <v>-2404</v>
      </c>
      <c r="J32" s="165"/>
      <c r="K32" s="212">
        <v>-3025</v>
      </c>
    </row>
    <row r="33" spans="2:11" s="167" customFormat="1" ht="6" customHeight="1">
      <c r="B33" s="163"/>
      <c r="C33" s="164"/>
      <c r="D33" s="164"/>
      <c r="E33" s="170"/>
      <c r="F33" s="165"/>
      <c r="G33" s="214"/>
      <c r="H33" s="165"/>
      <c r="I33" s="170"/>
      <c r="J33" s="165"/>
      <c r="K33" s="214"/>
    </row>
    <row r="34" spans="2:11" s="167" customFormat="1" ht="6" customHeight="1">
      <c r="B34" s="163"/>
      <c r="C34" s="164"/>
      <c r="D34" s="164"/>
      <c r="E34" s="165"/>
      <c r="F34" s="165"/>
      <c r="G34" s="212"/>
      <c r="H34" s="165"/>
      <c r="I34" s="165"/>
      <c r="J34" s="165"/>
      <c r="K34" s="212"/>
    </row>
    <row r="35" spans="2:11" s="167" customFormat="1" ht="13.5" customHeight="1">
      <c r="B35" s="163"/>
      <c r="C35" s="164" t="s">
        <v>18</v>
      </c>
      <c r="D35" s="164"/>
      <c r="E35" s="165">
        <f>SUM(E30:E33)</f>
        <v>9172</v>
      </c>
      <c r="F35" s="165"/>
      <c r="G35" s="212">
        <f>SUM(G30:G33)</f>
        <v>5918</v>
      </c>
      <c r="H35" s="165"/>
      <c r="I35" s="165">
        <f>SUM(I30:I33)</f>
        <v>26593</v>
      </c>
      <c r="J35" s="165"/>
      <c r="K35" s="212">
        <f>SUM(K30:K33)</f>
        <v>20129</v>
      </c>
    </row>
    <row r="36" spans="2:11" s="167" customFormat="1" ht="9" customHeight="1">
      <c r="B36" s="163"/>
      <c r="C36" s="164"/>
      <c r="D36" s="164"/>
      <c r="E36" s="165"/>
      <c r="F36" s="165"/>
      <c r="G36" s="212"/>
      <c r="H36" s="165"/>
      <c r="I36" s="165"/>
      <c r="J36" s="165"/>
      <c r="K36" s="212"/>
    </row>
    <row r="37" spans="2:11" s="167" customFormat="1" ht="13.5" customHeight="1">
      <c r="B37" s="163"/>
      <c r="C37" s="164" t="s">
        <v>3</v>
      </c>
      <c r="D37" s="164"/>
      <c r="E37" s="165">
        <v>168</v>
      </c>
      <c r="F37" s="165"/>
      <c r="G37" s="212">
        <v>-1246</v>
      </c>
      <c r="H37" s="165"/>
      <c r="I37" s="165">
        <v>-3986</v>
      </c>
      <c r="J37" s="165"/>
      <c r="K37" s="212">
        <v>-4647</v>
      </c>
    </row>
    <row r="38" spans="2:11" s="167" customFormat="1" ht="6" customHeight="1">
      <c r="B38" s="163"/>
      <c r="C38" s="164"/>
      <c r="D38" s="164"/>
      <c r="E38" s="170"/>
      <c r="F38" s="165"/>
      <c r="G38" s="170"/>
      <c r="H38" s="165"/>
      <c r="I38" s="170"/>
      <c r="J38" s="165"/>
      <c r="K38" s="170"/>
    </row>
    <row r="39" spans="2:11" s="167" customFormat="1" ht="6" customHeight="1">
      <c r="B39" s="163"/>
      <c r="C39" s="164"/>
      <c r="D39" s="164"/>
      <c r="E39" s="165"/>
      <c r="F39" s="165"/>
      <c r="G39" s="165"/>
      <c r="H39" s="165"/>
      <c r="I39" s="165"/>
      <c r="J39" s="165"/>
      <c r="K39" s="165"/>
    </row>
    <row r="40" spans="2:11" s="167" customFormat="1" ht="13.5" customHeight="1" thickBot="1">
      <c r="B40" s="163"/>
      <c r="C40" s="164" t="s">
        <v>19</v>
      </c>
      <c r="D40" s="164"/>
      <c r="E40" s="203">
        <f>SUM(E35:E38)</f>
        <v>9340</v>
      </c>
      <c r="F40" s="171"/>
      <c r="G40" s="203">
        <f>SUM(G35:G38)</f>
        <v>4672</v>
      </c>
      <c r="H40" s="171"/>
      <c r="I40" s="203">
        <f>SUM(I35:I38)</f>
        <v>22607</v>
      </c>
      <c r="J40" s="171"/>
      <c r="K40" s="203">
        <f>SUM(K35:K38)</f>
        <v>15482</v>
      </c>
    </row>
    <row r="41" spans="2:11" s="167" customFormat="1" ht="9" customHeight="1" thickTop="1">
      <c r="B41" s="163"/>
      <c r="C41" s="164"/>
      <c r="D41" s="164"/>
      <c r="E41" s="171"/>
      <c r="F41" s="171"/>
      <c r="G41" s="171"/>
      <c r="H41" s="171"/>
      <c r="I41" s="171"/>
      <c r="J41" s="171"/>
      <c r="K41" s="171"/>
    </row>
    <row r="42" spans="2:11" s="167" customFormat="1" ht="13.5" customHeight="1">
      <c r="B42" s="163"/>
      <c r="C42" s="164" t="s">
        <v>108</v>
      </c>
      <c r="D42" s="164"/>
      <c r="E42" s="165"/>
      <c r="F42" s="165"/>
      <c r="G42" s="165"/>
      <c r="H42" s="165"/>
      <c r="I42" s="165"/>
      <c r="J42" s="165"/>
      <c r="K42" s="165"/>
    </row>
    <row r="43" spans="2:11" s="167" customFormat="1" ht="15">
      <c r="B43" s="163"/>
      <c r="C43" s="164" t="s">
        <v>109</v>
      </c>
      <c r="D43" s="164"/>
      <c r="E43" s="165"/>
      <c r="F43" s="165"/>
      <c r="G43" s="165"/>
      <c r="H43" s="165"/>
      <c r="I43" s="165"/>
      <c r="J43" s="165"/>
      <c r="K43" s="165"/>
    </row>
    <row r="44" spans="2:11" s="167" customFormat="1" ht="13.5" customHeight="1">
      <c r="B44" s="163"/>
      <c r="C44" s="164" t="s">
        <v>110</v>
      </c>
      <c r="D44" s="164"/>
      <c r="E44" s="165"/>
      <c r="F44" s="165"/>
      <c r="G44" s="165"/>
      <c r="H44" s="165"/>
      <c r="I44" s="165"/>
      <c r="J44" s="165"/>
      <c r="K44" s="165"/>
    </row>
    <row r="45" spans="2:11" s="167" customFormat="1" ht="15">
      <c r="B45" s="163"/>
      <c r="C45" s="164" t="s">
        <v>112</v>
      </c>
      <c r="D45" s="164"/>
      <c r="E45" s="165">
        <f>E49-E46</f>
        <v>9095</v>
      </c>
      <c r="F45" s="165"/>
      <c r="G45" s="165">
        <f>G49-G46</f>
        <v>4105</v>
      </c>
      <c r="H45" s="165"/>
      <c r="I45" s="165">
        <f>I49-I46</f>
        <v>20431</v>
      </c>
      <c r="J45" s="165"/>
      <c r="K45" s="165">
        <f>K49-K46</f>
        <v>14133</v>
      </c>
    </row>
    <row r="46" spans="2:11" s="167" customFormat="1" ht="15">
      <c r="B46" s="163"/>
      <c r="C46" s="164" t="s">
        <v>20</v>
      </c>
      <c r="D46" s="164"/>
      <c r="E46" s="165">
        <v>245</v>
      </c>
      <c r="F46" s="165"/>
      <c r="G46" s="165">
        <v>567</v>
      </c>
      <c r="H46" s="165"/>
      <c r="I46" s="165">
        <v>2176</v>
      </c>
      <c r="J46" s="165"/>
      <c r="K46" s="165">
        <v>1349</v>
      </c>
    </row>
    <row r="47" spans="2:11" s="167" customFormat="1" ht="6" customHeight="1">
      <c r="B47" s="163"/>
      <c r="C47" s="164"/>
      <c r="D47" s="164"/>
      <c r="E47" s="170"/>
      <c r="F47" s="165"/>
      <c r="G47" s="170"/>
      <c r="H47" s="165"/>
      <c r="I47" s="170"/>
      <c r="J47" s="165"/>
      <c r="K47" s="170"/>
    </row>
    <row r="48" spans="2:11" s="167" customFormat="1" ht="6" customHeight="1">
      <c r="B48" s="163"/>
      <c r="C48" s="164"/>
      <c r="D48" s="164"/>
      <c r="E48" s="165"/>
      <c r="F48" s="165"/>
      <c r="G48" s="165"/>
      <c r="H48" s="165"/>
      <c r="I48" s="165"/>
      <c r="J48" s="165"/>
      <c r="K48" s="165"/>
    </row>
    <row r="49" spans="2:11" s="167" customFormat="1" ht="13.5" customHeight="1" thickBot="1">
      <c r="B49" s="163"/>
      <c r="C49" s="164" t="s">
        <v>19</v>
      </c>
      <c r="D49" s="164"/>
      <c r="E49" s="203">
        <f>E40</f>
        <v>9340</v>
      </c>
      <c r="F49" s="171"/>
      <c r="G49" s="203">
        <f>G40</f>
        <v>4672</v>
      </c>
      <c r="H49" s="171"/>
      <c r="I49" s="203">
        <f>I40</f>
        <v>22607</v>
      </c>
      <c r="J49" s="171"/>
      <c r="K49" s="203">
        <f>K40</f>
        <v>15482</v>
      </c>
    </row>
    <row r="50" spans="2:11" s="167" customFormat="1" ht="15.75" thickTop="1">
      <c r="B50" s="163"/>
      <c r="C50" s="164"/>
      <c r="D50" s="164"/>
      <c r="E50" s="165"/>
      <c r="F50" s="165"/>
      <c r="G50" s="165"/>
      <c r="H50" s="165"/>
      <c r="I50" s="165"/>
      <c r="J50" s="165"/>
      <c r="K50" s="165"/>
    </row>
    <row r="51" spans="2:11" s="167" customFormat="1" ht="13.5" customHeight="1">
      <c r="B51" s="163"/>
      <c r="C51" s="164" t="s">
        <v>4</v>
      </c>
      <c r="D51" s="164"/>
      <c r="E51" s="165"/>
      <c r="F51" s="165"/>
      <c r="G51" s="165"/>
      <c r="H51" s="165"/>
      <c r="I51" s="165"/>
      <c r="J51" s="165"/>
      <c r="K51" s="165"/>
    </row>
    <row r="52" spans="2:11" s="167" customFormat="1" ht="13.5" customHeight="1">
      <c r="B52" s="163"/>
      <c r="C52" s="164"/>
      <c r="D52" s="173" t="s">
        <v>23</v>
      </c>
      <c r="E52" s="174">
        <f>SUM(E45/43001)*100</f>
        <v>21.15067091462989</v>
      </c>
      <c r="F52" s="175"/>
      <c r="G52" s="215">
        <f>SUM(G$45/43001)*100</f>
        <v>9.546289621171601</v>
      </c>
      <c r="H52" s="175"/>
      <c r="I52" s="174">
        <f>SUM(I45/43001)*100</f>
        <v>47.51284853840608</v>
      </c>
      <c r="J52" s="175"/>
      <c r="K52" s="174">
        <f>SUM(K$45/43001)*100</f>
        <v>32.866677519127464</v>
      </c>
    </row>
    <row r="53" spans="2:11" s="167" customFormat="1" ht="13.5" customHeight="1">
      <c r="B53" s="163"/>
      <c r="C53" s="164"/>
      <c r="D53" s="173" t="s">
        <v>24</v>
      </c>
      <c r="E53" s="174">
        <f>SUM(E45/43001)*100</f>
        <v>21.15067091462989</v>
      </c>
      <c r="F53" s="175"/>
      <c r="G53" s="215">
        <f>SUM(G$45/43001)*100</f>
        <v>9.546289621171601</v>
      </c>
      <c r="H53" s="175"/>
      <c r="I53" s="174">
        <f>SUM(I45/43001)*100</f>
        <v>47.51284853840608</v>
      </c>
      <c r="J53" s="175"/>
      <c r="K53" s="215">
        <f>SUM(K$45/43001)*100</f>
        <v>32.866677519127464</v>
      </c>
    </row>
    <row r="54" spans="2:11" s="167" customFormat="1" ht="6" customHeight="1" thickBot="1">
      <c r="B54" s="163"/>
      <c r="C54" s="164"/>
      <c r="D54" s="173"/>
      <c r="E54" s="172"/>
      <c r="F54" s="165"/>
      <c r="G54" s="172"/>
      <c r="H54" s="165"/>
      <c r="I54" s="172"/>
      <c r="J54" s="165"/>
      <c r="K54" s="172"/>
    </row>
    <row r="55" spans="3:11" ht="9.75" customHeight="1" thickTop="1">
      <c r="C55" s="176"/>
      <c r="D55" s="176"/>
      <c r="E55" s="177"/>
      <c r="F55" s="177"/>
      <c r="G55" s="177"/>
      <c r="H55" s="177"/>
      <c r="I55" s="177"/>
      <c r="J55" s="177"/>
      <c r="K55" s="177"/>
    </row>
    <row r="56" spans="3:11" ht="13.5" customHeight="1">
      <c r="C56" s="176"/>
      <c r="D56" s="176"/>
      <c r="E56" s="177"/>
      <c r="F56" s="177"/>
      <c r="G56" s="177"/>
      <c r="H56" s="177"/>
      <c r="I56" s="177"/>
      <c r="J56" s="177"/>
      <c r="K56" s="177"/>
    </row>
    <row r="57" spans="3:11" ht="13.5" customHeight="1">
      <c r="C57" s="176"/>
      <c r="D57" s="176"/>
      <c r="E57" s="177"/>
      <c r="F57" s="177"/>
      <c r="G57" s="177"/>
      <c r="H57" s="177"/>
      <c r="I57" s="177"/>
      <c r="J57" s="177"/>
      <c r="K57" s="177"/>
    </row>
    <row r="58" spans="3:11" ht="13.5" customHeight="1">
      <c r="C58" s="176"/>
      <c r="D58" s="176"/>
      <c r="E58" s="177"/>
      <c r="F58" s="177"/>
      <c r="G58" s="177"/>
      <c r="H58" s="177"/>
      <c r="I58" s="177"/>
      <c r="J58" s="177"/>
      <c r="K58" s="177"/>
    </row>
    <row r="59" spans="3:11" ht="13.5" customHeight="1">
      <c r="C59" s="176"/>
      <c r="D59" s="176"/>
      <c r="E59" s="177"/>
      <c r="F59" s="177"/>
      <c r="G59" s="177"/>
      <c r="H59" s="177"/>
      <c r="I59" s="177"/>
      <c r="J59" s="177"/>
      <c r="K59" s="177"/>
    </row>
    <row r="60" spans="3:11" ht="13.5" customHeight="1">
      <c r="C60" s="176"/>
      <c r="D60" s="176"/>
      <c r="E60" s="177"/>
      <c r="F60" s="177"/>
      <c r="G60" s="177"/>
      <c r="H60" s="177"/>
      <c r="I60" s="177"/>
      <c r="J60" s="177"/>
      <c r="K60" s="177"/>
    </row>
    <row r="61" spans="3:11" ht="13.5" customHeight="1">
      <c r="C61" s="176"/>
      <c r="D61" s="176"/>
      <c r="E61" s="177"/>
      <c r="F61" s="177"/>
      <c r="G61" s="177"/>
      <c r="H61" s="177"/>
      <c r="I61" s="177"/>
      <c r="J61" s="177"/>
      <c r="K61" s="177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90" zoomScaleNormal="90" workbookViewId="0" topLeftCell="A1">
      <selection activeCell="L2" sqref="L2"/>
    </sheetView>
  </sheetViews>
  <sheetFormatPr defaultColWidth="9.140625" defaultRowHeight="13.5" customHeight="1"/>
  <cols>
    <col min="1" max="1" width="3.140625" style="13" customWidth="1"/>
    <col min="2" max="2" width="1.8515625" style="4" customWidth="1"/>
    <col min="3" max="3" width="33.421875" style="14" customWidth="1"/>
    <col min="4" max="4" width="5.00390625" style="14" customWidth="1"/>
    <col min="5" max="5" width="3.00390625" style="14" customWidth="1"/>
    <col min="6" max="6" width="11.7109375" style="14" customWidth="1"/>
    <col min="7" max="7" width="3.00390625" style="14" customWidth="1"/>
    <col min="8" max="8" width="4.28125" style="14" customWidth="1"/>
    <col min="9" max="9" width="3.57421875" style="14" customWidth="1"/>
    <col min="10" max="10" width="11.7109375" style="14" customWidth="1"/>
    <col min="11" max="11" width="3.7109375" style="14" customWidth="1"/>
    <col min="12" max="12" width="7.7109375" style="14" customWidth="1"/>
    <col min="13" max="16384" width="5.8515625" style="14" customWidth="1"/>
  </cols>
  <sheetData>
    <row r="1" spans="2:10" s="2" customFormat="1" ht="15" customHeight="1">
      <c r="B1" s="6" t="s">
        <v>21</v>
      </c>
      <c r="C1"/>
      <c r="E1" s="3"/>
      <c r="F1" s="3"/>
      <c r="H1" s="3"/>
      <c r="J1" s="137"/>
    </row>
    <row r="2" spans="2:8" s="2" customFormat="1" ht="12.75" customHeight="1">
      <c r="B2" s="8" t="s">
        <v>0</v>
      </c>
      <c r="C2"/>
      <c r="E2" s="3"/>
      <c r="F2" s="3"/>
      <c r="H2" s="3"/>
    </row>
    <row r="3" spans="2:8" s="2" customFormat="1" ht="9.75" customHeight="1">
      <c r="B3" s="7"/>
      <c r="C3"/>
      <c r="E3" s="3"/>
      <c r="F3" s="3"/>
      <c r="H3" s="3"/>
    </row>
    <row r="4" spans="2:8" s="2" customFormat="1" ht="12.75" customHeight="1">
      <c r="B4" s="4" t="s">
        <v>22</v>
      </c>
      <c r="E4" s="7"/>
      <c r="F4" s="10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5" t="s">
        <v>66</v>
      </c>
      <c r="C6" s="4"/>
    </row>
    <row r="7" spans="2:3" ht="14.25">
      <c r="B7" s="16" t="s">
        <v>124</v>
      </c>
      <c r="C7" s="4"/>
    </row>
    <row r="8" spans="1:11" ht="12.75" customHeight="1">
      <c r="A8" s="1"/>
      <c r="B8" s="18"/>
      <c r="C8" s="18"/>
      <c r="D8" s="18"/>
      <c r="E8" s="26"/>
      <c r="F8" s="21"/>
      <c r="G8" s="21"/>
      <c r="H8" s="21"/>
      <c r="I8" s="21"/>
      <c r="J8" s="21"/>
      <c r="K8" s="53"/>
    </row>
    <row r="9" spans="1:11" ht="12.75" customHeight="1" thickBot="1">
      <c r="A9" s="1"/>
      <c r="B9" s="18"/>
      <c r="C9" s="18"/>
      <c r="D9" s="18"/>
      <c r="E9" s="19"/>
      <c r="F9" s="20"/>
      <c r="G9" s="20"/>
      <c r="H9" s="21"/>
      <c r="I9" s="20"/>
      <c r="J9" s="20"/>
      <c r="K9" s="22"/>
    </row>
    <row r="10" spans="1:10" s="31" customFormat="1" ht="13.5" customHeight="1">
      <c r="A10" s="1"/>
      <c r="B10" s="18"/>
      <c r="C10" s="18"/>
      <c r="D10" s="18"/>
      <c r="E10" s="18"/>
      <c r="F10" s="21" t="s">
        <v>25</v>
      </c>
      <c r="G10" s="21"/>
      <c r="H10" s="30"/>
      <c r="I10" s="30"/>
      <c r="J10" s="21" t="s">
        <v>26</v>
      </c>
    </row>
    <row r="11" spans="1:10" s="31" customFormat="1" ht="13.5" customHeight="1">
      <c r="A11" s="1"/>
      <c r="B11" s="18"/>
      <c r="C11" s="18"/>
      <c r="D11" s="18"/>
      <c r="E11" s="18"/>
      <c r="F11" s="21" t="s">
        <v>27</v>
      </c>
      <c r="G11" s="21"/>
      <c r="H11" s="30"/>
      <c r="I11" s="30"/>
      <c r="J11" s="21" t="s">
        <v>28</v>
      </c>
    </row>
    <row r="12" spans="1:11" s="31" customFormat="1" ht="13.5" customHeight="1" thickBot="1">
      <c r="A12" s="1"/>
      <c r="B12" s="23"/>
      <c r="C12" s="23"/>
      <c r="D12" s="23"/>
      <c r="E12" s="20"/>
      <c r="F12" s="24" t="s">
        <v>123</v>
      </c>
      <c r="G12" s="24"/>
      <c r="H12" s="30"/>
      <c r="I12" s="32"/>
      <c r="J12" s="24" t="s">
        <v>105</v>
      </c>
      <c r="K12" s="33"/>
    </row>
    <row r="13" spans="1:10" s="31" customFormat="1" ht="13.5" customHeight="1">
      <c r="A13" s="1"/>
      <c r="B13" s="23"/>
      <c r="C13" s="23"/>
      <c r="D13" s="23"/>
      <c r="E13" s="23"/>
      <c r="F13" s="23" t="s">
        <v>15</v>
      </c>
      <c r="G13" s="23"/>
      <c r="H13" s="30"/>
      <c r="I13" s="30"/>
      <c r="J13" s="23" t="s">
        <v>15</v>
      </c>
    </row>
    <row r="14" spans="1:10" ht="8.25" customHeight="1">
      <c r="A14" s="1"/>
      <c r="B14" s="18"/>
      <c r="C14" s="18"/>
      <c r="D14" s="18"/>
      <c r="E14" s="18"/>
      <c r="F14" s="34"/>
      <c r="G14" s="34"/>
      <c r="H14" s="35"/>
      <c r="I14" s="35"/>
      <c r="J14" s="34"/>
    </row>
    <row r="15" spans="1:10" s="17" customFormat="1" ht="13.5" customHeight="1">
      <c r="A15" s="12"/>
      <c r="B15" s="25" t="s">
        <v>35</v>
      </c>
      <c r="C15" s="25"/>
      <c r="D15" s="28"/>
      <c r="E15" s="28"/>
      <c r="F15" s="36">
        <v>95779</v>
      </c>
      <c r="G15" s="36"/>
      <c r="H15" s="37"/>
      <c r="I15" s="37"/>
      <c r="J15" s="36">
        <v>111713</v>
      </c>
    </row>
    <row r="16" spans="1:10" s="17" customFormat="1" ht="6.75" customHeight="1">
      <c r="A16" s="12"/>
      <c r="B16" s="25"/>
      <c r="C16" s="25"/>
      <c r="D16" s="28"/>
      <c r="E16" s="28"/>
      <c r="F16" s="36"/>
      <c r="G16" s="36"/>
      <c r="H16" s="37"/>
      <c r="I16" s="37"/>
      <c r="J16" s="36"/>
    </row>
    <row r="17" spans="1:10" s="17" customFormat="1" ht="13.5" customHeight="1">
      <c r="A17" s="12"/>
      <c r="B17" s="25" t="s">
        <v>36</v>
      </c>
      <c r="C17" s="25"/>
      <c r="D17" s="28"/>
      <c r="E17" s="28"/>
      <c r="F17" s="38"/>
      <c r="G17" s="38"/>
      <c r="H17" s="37"/>
      <c r="I17" s="37"/>
      <c r="J17" s="38"/>
    </row>
    <row r="18" spans="1:10" s="17" customFormat="1" ht="15" customHeight="1">
      <c r="A18" s="11"/>
      <c r="B18" s="25"/>
      <c r="C18" s="25" t="s">
        <v>30</v>
      </c>
      <c r="D18" s="28"/>
      <c r="E18" s="28"/>
      <c r="F18" s="39">
        <v>1811</v>
      </c>
      <c r="G18" s="36"/>
      <c r="H18" s="37"/>
      <c r="I18" s="37"/>
      <c r="J18" s="39">
        <v>3548</v>
      </c>
    </row>
    <row r="19" spans="1:10" s="17" customFormat="1" ht="12.75" customHeight="1">
      <c r="A19" s="11"/>
      <c r="B19" s="25"/>
      <c r="C19" s="25" t="s">
        <v>29</v>
      </c>
      <c r="D19" s="28"/>
      <c r="E19" s="28"/>
      <c r="F19" s="40">
        <v>11243</v>
      </c>
      <c r="G19" s="36"/>
      <c r="H19" s="37"/>
      <c r="I19" s="37"/>
      <c r="J19" s="40">
        <v>15421</v>
      </c>
    </row>
    <row r="20" spans="1:10" s="17" customFormat="1" ht="12.75" customHeight="1">
      <c r="A20" s="11"/>
      <c r="B20" s="25"/>
      <c r="C20" s="25" t="s">
        <v>57</v>
      </c>
      <c r="D20" s="28"/>
      <c r="E20" s="28"/>
      <c r="F20" s="40">
        <v>43251</v>
      </c>
      <c r="G20" s="36"/>
      <c r="H20" s="37"/>
      <c r="I20" s="37"/>
      <c r="J20" s="40">
        <v>41860</v>
      </c>
    </row>
    <row r="21" spans="1:10" s="17" customFormat="1" ht="12.75" customHeight="1">
      <c r="A21" s="11"/>
      <c r="B21" s="25"/>
      <c r="C21" s="25" t="s">
        <v>34</v>
      </c>
      <c r="D21" s="28"/>
      <c r="E21" s="28"/>
      <c r="F21" s="40">
        <v>89548</v>
      </c>
      <c r="G21" s="36"/>
      <c r="H21" s="37"/>
      <c r="I21" s="37"/>
      <c r="J21" s="40">
        <v>54262</v>
      </c>
    </row>
    <row r="22" spans="1:10" s="17" customFormat="1" ht="13.5" customHeight="1">
      <c r="A22" s="11"/>
      <c r="B22" s="25"/>
      <c r="C22" s="25"/>
      <c r="D22" s="28"/>
      <c r="E22" s="28"/>
      <c r="F22" s="41">
        <f>SUM(F18:F21)</f>
        <v>145853</v>
      </c>
      <c r="G22" s="36"/>
      <c r="H22" s="37"/>
      <c r="I22" s="37"/>
      <c r="J22" s="41">
        <f>SUM(J18:J21)</f>
        <v>115091</v>
      </c>
    </row>
    <row r="23" spans="1:10" s="17" customFormat="1" ht="13.5" customHeight="1">
      <c r="A23" s="12"/>
      <c r="B23" s="25" t="s">
        <v>37</v>
      </c>
      <c r="C23" s="25"/>
      <c r="D23" s="28"/>
      <c r="E23" s="28"/>
      <c r="F23" s="38"/>
      <c r="G23" s="38"/>
      <c r="H23" s="37"/>
      <c r="I23" s="37"/>
      <c r="J23" s="38"/>
    </row>
    <row r="24" spans="1:10" s="17" customFormat="1" ht="15" customHeight="1">
      <c r="A24" s="11"/>
      <c r="B24" s="25"/>
      <c r="C24" s="25" t="s">
        <v>58</v>
      </c>
      <c r="D24" s="28"/>
      <c r="E24" s="28"/>
      <c r="F24" s="39">
        <v>27267</v>
      </c>
      <c r="G24" s="36"/>
      <c r="H24" s="37"/>
      <c r="I24" s="37"/>
      <c r="J24" s="39">
        <v>37829</v>
      </c>
    </row>
    <row r="25" spans="1:10" s="17" customFormat="1" ht="12.75" customHeight="1">
      <c r="A25" s="11"/>
      <c r="B25" s="25"/>
      <c r="C25" s="25" t="s">
        <v>31</v>
      </c>
      <c r="D25" s="28"/>
      <c r="E25" s="28"/>
      <c r="F25" s="40">
        <v>1681</v>
      </c>
      <c r="G25" s="36"/>
      <c r="H25" s="37"/>
      <c r="I25" s="37"/>
      <c r="J25" s="40">
        <v>1159</v>
      </c>
    </row>
    <row r="26" spans="1:10" s="17" customFormat="1" ht="12.75" customHeight="1">
      <c r="A26" s="11"/>
      <c r="B26" s="25"/>
      <c r="C26" s="25" t="s">
        <v>32</v>
      </c>
      <c r="D26" s="28"/>
      <c r="E26" s="28"/>
      <c r="F26" s="40">
        <v>16018</v>
      </c>
      <c r="G26" s="36"/>
      <c r="H26" s="37"/>
      <c r="I26" s="37"/>
      <c r="J26" s="40">
        <v>17304</v>
      </c>
    </row>
    <row r="27" spans="1:10" s="17" customFormat="1" ht="12.75" customHeight="1">
      <c r="A27" s="11"/>
      <c r="B27" s="25"/>
      <c r="C27" s="25" t="s">
        <v>91</v>
      </c>
      <c r="D27" s="28"/>
      <c r="E27" s="28"/>
      <c r="F27" s="40">
        <v>3853</v>
      </c>
      <c r="G27" s="36"/>
      <c r="H27" s="37"/>
      <c r="I27" s="37"/>
      <c r="J27" s="40">
        <v>2704</v>
      </c>
    </row>
    <row r="28" spans="1:10" s="17" customFormat="1" ht="12.75" customHeight="1" hidden="1">
      <c r="A28" s="11"/>
      <c r="B28" s="25"/>
      <c r="C28" s="25" t="s">
        <v>101</v>
      </c>
      <c r="D28" s="28"/>
      <c r="E28" s="28"/>
      <c r="F28" s="40">
        <v>0</v>
      </c>
      <c r="G28" s="36"/>
      <c r="H28" s="37"/>
      <c r="I28" s="37"/>
      <c r="J28" s="40">
        <v>0</v>
      </c>
    </row>
    <row r="29" spans="1:10" s="17" customFormat="1" ht="13.5" customHeight="1">
      <c r="A29" s="11"/>
      <c r="B29" s="25"/>
      <c r="C29" s="25"/>
      <c r="D29" s="28"/>
      <c r="E29" s="28"/>
      <c r="F29" s="41">
        <f>SUM(F24:F28)</f>
        <v>48819</v>
      </c>
      <c r="G29" s="36"/>
      <c r="H29" s="37"/>
      <c r="I29" s="37"/>
      <c r="J29" s="41">
        <f>SUM(J24:J28)</f>
        <v>58996</v>
      </c>
    </row>
    <row r="30" spans="1:10" s="17" customFormat="1" ht="15.75" customHeight="1">
      <c r="A30" s="12"/>
      <c r="B30" s="25" t="s">
        <v>38</v>
      </c>
      <c r="C30" s="25"/>
      <c r="D30" s="28"/>
      <c r="E30" s="28"/>
      <c r="F30" s="38">
        <f>+F22-F29</f>
        <v>97034</v>
      </c>
      <c r="G30" s="38"/>
      <c r="H30" s="37"/>
      <c r="I30" s="37"/>
      <c r="J30" s="38">
        <f>+J22-J29</f>
        <v>56095</v>
      </c>
    </row>
    <row r="31" spans="1:10" s="17" customFormat="1" ht="15.75" customHeight="1" thickBot="1">
      <c r="A31" s="11"/>
      <c r="B31" s="25"/>
      <c r="C31" s="25"/>
      <c r="D31" s="28"/>
      <c r="E31" s="28"/>
      <c r="F31" s="42">
        <f>+F15+F30</f>
        <v>192813</v>
      </c>
      <c r="G31" s="36"/>
      <c r="H31" s="37"/>
      <c r="I31" s="37"/>
      <c r="J31" s="42">
        <f>+J15+J30</f>
        <v>167808</v>
      </c>
    </row>
    <row r="32" spans="1:10" s="17" customFormat="1" ht="6.75" customHeight="1" thickTop="1">
      <c r="A32" s="11"/>
      <c r="B32" s="25"/>
      <c r="C32" s="25"/>
      <c r="D32" s="28"/>
      <c r="E32" s="28"/>
      <c r="F32" s="38"/>
      <c r="G32" s="38"/>
      <c r="H32" s="37"/>
      <c r="I32" s="37"/>
      <c r="J32" s="38"/>
    </row>
    <row r="33" spans="1:10" s="17" customFormat="1" ht="13.5" customHeight="1">
      <c r="A33" s="12"/>
      <c r="B33" s="25" t="s">
        <v>40</v>
      </c>
      <c r="C33" s="25"/>
      <c r="D33" s="28"/>
      <c r="E33" s="28"/>
      <c r="F33" s="38"/>
      <c r="G33" s="38"/>
      <c r="H33" s="37"/>
      <c r="I33" s="37"/>
      <c r="J33" s="38"/>
    </row>
    <row r="34" spans="1:10" s="17" customFormat="1" ht="6" customHeight="1">
      <c r="A34" s="11"/>
      <c r="B34" s="25"/>
      <c r="C34" s="25"/>
      <c r="D34" s="28"/>
      <c r="E34" s="28"/>
      <c r="F34" s="38"/>
      <c r="G34" s="38"/>
      <c r="H34" s="37"/>
      <c r="I34" s="37"/>
      <c r="J34" s="38"/>
    </row>
    <row r="35" spans="1:10" s="17" customFormat="1" ht="15" customHeight="1">
      <c r="A35" s="11"/>
      <c r="B35" s="25" t="s">
        <v>39</v>
      </c>
      <c r="C35" s="25"/>
      <c r="D35" s="28"/>
      <c r="E35" s="28"/>
      <c r="F35" s="38">
        <v>43001</v>
      </c>
      <c r="G35" s="38"/>
      <c r="H35" s="37"/>
      <c r="I35" s="37"/>
      <c r="J35" s="38">
        <v>43001</v>
      </c>
    </row>
    <row r="36" spans="1:10" s="17" customFormat="1" ht="6.75" customHeight="1">
      <c r="A36" s="11"/>
      <c r="B36" s="25"/>
      <c r="C36" s="25"/>
      <c r="D36" s="28"/>
      <c r="E36" s="28"/>
      <c r="F36" s="38"/>
      <c r="G36" s="38"/>
      <c r="H36" s="37"/>
      <c r="I36" s="37"/>
      <c r="J36" s="38"/>
    </row>
    <row r="37" spans="1:10" s="17" customFormat="1" ht="13.5" customHeight="1">
      <c r="A37" s="11"/>
      <c r="B37" s="25" t="s">
        <v>41</v>
      </c>
      <c r="C37" s="25"/>
      <c r="D37" s="28"/>
      <c r="E37" s="28"/>
      <c r="F37" s="38"/>
      <c r="G37" s="38"/>
      <c r="H37" s="37"/>
      <c r="I37" s="37"/>
      <c r="J37" s="38"/>
    </row>
    <row r="38" spans="1:10" s="17" customFormat="1" ht="12.75" customHeight="1">
      <c r="A38" s="11"/>
      <c r="B38" s="25"/>
      <c r="C38" s="25" t="s">
        <v>5</v>
      </c>
      <c r="D38" s="28"/>
      <c r="E38" s="28"/>
      <c r="F38" s="38">
        <v>8082</v>
      </c>
      <c r="G38" s="38"/>
      <c r="H38" s="37"/>
      <c r="I38" s="37"/>
      <c r="J38" s="38">
        <v>8512</v>
      </c>
    </row>
    <row r="39" spans="1:10" s="17" customFormat="1" ht="12.75" customHeight="1">
      <c r="A39" s="11"/>
      <c r="B39" s="25"/>
      <c r="C39" s="25" t="s">
        <v>33</v>
      </c>
      <c r="D39" s="28"/>
      <c r="E39" s="28"/>
      <c r="F39" s="204">
        <v>102191</v>
      </c>
      <c r="G39" s="38"/>
      <c r="H39" s="37"/>
      <c r="I39" s="37"/>
      <c r="J39" s="204">
        <v>82620</v>
      </c>
    </row>
    <row r="40" spans="1:10" s="17" customFormat="1" ht="6.75" customHeight="1">
      <c r="A40" s="11"/>
      <c r="B40" s="25"/>
      <c r="C40" s="25"/>
      <c r="D40" s="28"/>
      <c r="E40" s="28"/>
      <c r="F40" s="38"/>
      <c r="G40" s="38"/>
      <c r="H40" s="37"/>
      <c r="I40" s="37"/>
      <c r="J40" s="38"/>
    </row>
    <row r="41" spans="1:10" s="17" customFormat="1" ht="13.5" customHeight="1">
      <c r="A41" s="11"/>
      <c r="B41" s="205" t="s">
        <v>116</v>
      </c>
      <c r="D41" s="28"/>
      <c r="E41" s="28"/>
      <c r="F41" s="38">
        <f>SUM(F35:F39)</f>
        <v>153274</v>
      </c>
      <c r="G41" s="38"/>
      <c r="H41" s="37"/>
      <c r="I41" s="37"/>
      <c r="J41" s="38">
        <f>SUM(J35:J39)</f>
        <v>134133</v>
      </c>
    </row>
    <row r="42" spans="1:10" s="17" customFormat="1" ht="12" customHeight="1">
      <c r="A42" s="11"/>
      <c r="B42" s="25" t="s">
        <v>117</v>
      </c>
      <c r="C42" s="25"/>
      <c r="D42" s="28"/>
      <c r="E42" s="28"/>
      <c r="F42" s="36"/>
      <c r="G42" s="38"/>
      <c r="H42" s="37"/>
      <c r="I42" s="37"/>
      <c r="J42" s="36"/>
    </row>
    <row r="43" spans="1:10" s="17" customFormat="1" ht="6.75" customHeight="1">
      <c r="A43" s="11"/>
      <c r="B43" s="25"/>
      <c r="C43" s="25"/>
      <c r="D43" s="28"/>
      <c r="E43" s="28"/>
      <c r="F43" s="36"/>
      <c r="G43" s="38"/>
      <c r="H43" s="37"/>
      <c r="I43" s="37"/>
      <c r="J43" s="38"/>
    </row>
    <row r="44" spans="1:10" s="17" customFormat="1" ht="13.5" customHeight="1">
      <c r="A44" s="12"/>
      <c r="B44" s="25" t="s">
        <v>42</v>
      </c>
      <c r="C44" s="25"/>
      <c r="D44" s="28"/>
      <c r="E44" s="28"/>
      <c r="F44" s="204">
        <v>8270</v>
      </c>
      <c r="G44" s="38"/>
      <c r="H44" s="37"/>
      <c r="I44" s="37"/>
      <c r="J44" s="204">
        <v>6094</v>
      </c>
    </row>
    <row r="45" spans="1:10" s="17" customFormat="1" ht="6.75" customHeight="1">
      <c r="A45" s="11"/>
      <c r="B45" s="25"/>
      <c r="C45" s="25"/>
      <c r="D45" s="28"/>
      <c r="E45" s="28"/>
      <c r="F45" s="38"/>
      <c r="G45" s="38"/>
      <c r="H45" s="37"/>
      <c r="I45" s="37"/>
      <c r="J45" s="38"/>
    </row>
    <row r="46" spans="1:10" s="17" customFormat="1" ht="13.5" customHeight="1">
      <c r="A46" s="11"/>
      <c r="B46" s="25" t="s">
        <v>115</v>
      </c>
      <c r="C46" s="25"/>
      <c r="D46" s="28"/>
      <c r="E46" s="28"/>
      <c r="F46" s="38">
        <f>SUM(F40:F44)</f>
        <v>161544</v>
      </c>
      <c r="G46" s="38"/>
      <c r="H46" s="37"/>
      <c r="I46" s="37"/>
      <c r="J46" s="38">
        <f>SUM(J40:J44)</f>
        <v>140227</v>
      </c>
    </row>
    <row r="47" spans="1:10" s="17" customFormat="1" ht="6.75" customHeight="1">
      <c r="A47" s="11"/>
      <c r="B47" s="25"/>
      <c r="C47" s="25"/>
      <c r="D47" s="28"/>
      <c r="E47" s="28"/>
      <c r="F47" s="36"/>
      <c r="G47" s="36"/>
      <c r="H47" s="37"/>
      <c r="I47" s="37"/>
      <c r="J47" s="36"/>
    </row>
    <row r="48" spans="1:10" s="17" customFormat="1" ht="13.5" customHeight="1">
      <c r="A48" s="12"/>
      <c r="B48" s="25" t="s">
        <v>61</v>
      </c>
      <c r="C48" s="25"/>
      <c r="E48" s="28"/>
      <c r="F48" s="38"/>
      <c r="G48" s="38"/>
      <c r="H48" s="37"/>
      <c r="I48" s="37"/>
      <c r="J48" s="38"/>
    </row>
    <row r="49" spans="1:10" s="17" customFormat="1" ht="13.5" customHeight="1">
      <c r="A49" s="12"/>
      <c r="B49" s="25"/>
      <c r="C49" s="25" t="s">
        <v>62</v>
      </c>
      <c r="E49" s="28"/>
      <c r="F49" s="38">
        <v>2394</v>
      </c>
      <c r="G49" s="38"/>
      <c r="H49" s="37"/>
      <c r="I49" s="37"/>
      <c r="J49" s="38">
        <v>183</v>
      </c>
    </row>
    <row r="50" spans="1:10" s="17" customFormat="1" ht="13.5" customHeight="1">
      <c r="A50" s="12"/>
      <c r="B50" s="25"/>
      <c r="C50" s="25" t="s">
        <v>63</v>
      </c>
      <c r="E50" s="28"/>
      <c r="F50" s="38">
        <v>14271</v>
      </c>
      <c r="G50" s="38"/>
      <c r="H50" s="37"/>
      <c r="I50" s="37"/>
      <c r="J50" s="38">
        <v>12484</v>
      </c>
    </row>
    <row r="51" spans="1:10" s="17" customFormat="1" ht="13.5" customHeight="1">
      <c r="A51" s="12"/>
      <c r="B51" s="25"/>
      <c r="C51" s="25" t="s">
        <v>64</v>
      </c>
      <c r="E51" s="28"/>
      <c r="F51" s="38">
        <v>14604</v>
      </c>
      <c r="G51" s="38"/>
      <c r="H51" s="37"/>
      <c r="I51" s="37"/>
      <c r="J51" s="38">
        <v>14914</v>
      </c>
    </row>
    <row r="52" spans="1:10" s="17" customFormat="1" ht="3.75" customHeight="1">
      <c r="A52" s="11"/>
      <c r="B52" s="18"/>
      <c r="C52" s="27"/>
      <c r="D52" s="29"/>
      <c r="E52" s="29"/>
      <c r="F52" s="38"/>
      <c r="G52" s="38"/>
      <c r="H52" s="37"/>
      <c r="I52" s="37"/>
      <c r="J52" s="38"/>
    </row>
    <row r="53" spans="1:10" s="17" customFormat="1" ht="15.75" customHeight="1" thickBot="1">
      <c r="A53" s="11"/>
      <c r="B53" s="18"/>
      <c r="D53" s="29"/>
      <c r="E53" s="29"/>
      <c r="F53" s="42">
        <f>SUM(F46:F51)</f>
        <v>192813</v>
      </c>
      <c r="G53" s="36"/>
      <c r="H53" s="37"/>
      <c r="I53" s="37"/>
      <c r="J53" s="42">
        <f>SUM(J46:J51)</f>
        <v>167808</v>
      </c>
    </row>
    <row r="54" spans="1:10" s="17" customFormat="1" ht="13.5" customHeight="1" thickTop="1">
      <c r="A54" s="11"/>
      <c r="B54" s="18"/>
      <c r="C54" s="27"/>
      <c r="D54" s="29"/>
      <c r="E54" s="29"/>
      <c r="F54" s="34"/>
      <c r="G54" s="34"/>
      <c r="H54" s="35"/>
      <c r="I54" s="35"/>
      <c r="J54" s="34"/>
    </row>
    <row r="55" spans="1:10" s="17" customFormat="1" ht="13.5" customHeight="1" thickBot="1">
      <c r="A55" s="12"/>
      <c r="B55" s="18" t="s">
        <v>102</v>
      </c>
      <c r="C55" s="27"/>
      <c r="D55" s="29"/>
      <c r="E55" s="29"/>
      <c r="F55" s="43">
        <f>SUM(F35:F39)/F35*100</f>
        <v>356.44287342154837</v>
      </c>
      <c r="G55" s="44"/>
      <c r="H55" s="35"/>
      <c r="I55" s="35"/>
      <c r="J55" s="43">
        <f>SUM(J35:J39)/J35*100</f>
        <v>311.9299551173229</v>
      </c>
    </row>
    <row r="56" spans="1:10" ht="6.75" customHeight="1" thickTop="1">
      <c r="A56" s="1"/>
      <c r="B56" s="18"/>
      <c r="C56" s="27"/>
      <c r="D56" s="27"/>
      <c r="E56" s="27"/>
      <c r="F56" s="34"/>
      <c r="G56" s="34"/>
      <c r="H56" s="35"/>
      <c r="I56" s="35"/>
      <c r="J56" s="34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showGridLines="0" zoomScale="90" zoomScaleNormal="90" workbookViewId="0" topLeftCell="A1">
      <selection activeCell="J1" sqref="J1"/>
    </sheetView>
  </sheetViews>
  <sheetFormatPr defaultColWidth="9.140625" defaultRowHeight="12.75"/>
  <cols>
    <col min="1" max="1" width="2.57421875" style="45" customWidth="1"/>
    <col min="2" max="2" width="22.140625" style="247" customWidth="1"/>
    <col min="3" max="3" width="8.421875" style="45" customWidth="1"/>
    <col min="4" max="4" width="8.57421875" style="45" customWidth="1"/>
    <col min="5" max="5" width="10.140625" style="45" customWidth="1"/>
    <col min="6" max="6" width="8.140625" style="45" customWidth="1"/>
    <col min="7" max="7" width="11.421875" style="45" customWidth="1"/>
    <col min="8" max="8" width="8.57421875" style="45" customWidth="1"/>
    <col min="9" max="9" width="8.140625" style="45" customWidth="1"/>
    <col min="10" max="10" width="8.7109375" style="45" customWidth="1"/>
    <col min="11" max="11" width="0.5625" style="45" customWidth="1"/>
    <col min="12" max="16384" width="9.140625" style="45" customWidth="1"/>
  </cols>
  <sheetData>
    <row r="1" spans="2:11" s="2" customFormat="1" ht="15" customHeight="1">
      <c r="B1" s="231" t="s">
        <v>21</v>
      </c>
      <c r="D1"/>
      <c r="F1" s="3"/>
      <c r="G1" s="3"/>
      <c r="H1" s="3"/>
      <c r="I1" s="3"/>
      <c r="J1" s="137"/>
      <c r="K1" s="3"/>
    </row>
    <row r="2" spans="2:11" s="2" customFormat="1" ht="12" customHeight="1">
      <c r="B2" s="232" t="s">
        <v>0</v>
      </c>
      <c r="D2"/>
      <c r="F2" s="3"/>
      <c r="G2" s="3"/>
      <c r="H2" s="3"/>
      <c r="I2" s="3"/>
      <c r="K2" s="3"/>
    </row>
    <row r="3" spans="2:11" s="2" customFormat="1" ht="9.75" customHeight="1">
      <c r="B3" s="233"/>
      <c r="D3"/>
      <c r="F3" s="3"/>
      <c r="G3" s="3"/>
      <c r="H3" s="3"/>
      <c r="I3" s="3"/>
      <c r="K3" s="3"/>
    </row>
    <row r="4" spans="2:11" s="2" customFormat="1" ht="12" customHeight="1">
      <c r="B4" s="234" t="s">
        <v>22</v>
      </c>
      <c r="F4" s="7"/>
      <c r="G4" s="10"/>
      <c r="H4" s="10"/>
      <c r="I4" s="10"/>
      <c r="K4" s="3"/>
    </row>
    <row r="5" spans="2:11" s="2" customFormat="1" ht="15" customHeight="1">
      <c r="B5" s="25"/>
      <c r="F5" s="3"/>
      <c r="G5" s="3"/>
      <c r="H5" s="3"/>
      <c r="I5" s="3"/>
      <c r="K5" s="3"/>
    </row>
    <row r="6" spans="2:3" ht="14.25">
      <c r="B6" s="235" t="s">
        <v>67</v>
      </c>
      <c r="C6" s="45"/>
    </row>
    <row r="7" spans="2:3" ht="14.25">
      <c r="B7" s="236" t="s">
        <v>120</v>
      </c>
      <c r="C7" s="45"/>
    </row>
    <row r="8" ht="15" customHeight="1">
      <c r="B8" s="234"/>
    </row>
    <row r="9" ht="15" customHeight="1">
      <c r="B9" s="234"/>
    </row>
    <row r="10" spans="2:10" ht="14.25" customHeight="1">
      <c r="B10" s="237"/>
      <c r="C10" s="259" t="s">
        <v>148</v>
      </c>
      <c r="D10" s="260"/>
      <c r="E10" s="260"/>
      <c r="F10" s="260"/>
      <c r="G10" s="260"/>
      <c r="H10" s="261"/>
      <c r="I10" s="219"/>
      <c r="J10" s="216"/>
    </row>
    <row r="11" spans="2:10" ht="12.75" customHeight="1">
      <c r="B11" s="238"/>
      <c r="C11" s="217"/>
      <c r="D11" s="259" t="s">
        <v>144</v>
      </c>
      <c r="E11" s="260"/>
      <c r="F11" s="261"/>
      <c r="G11" s="230" t="s">
        <v>143</v>
      </c>
      <c r="H11" s="227"/>
      <c r="I11" s="229"/>
      <c r="J11" s="218"/>
    </row>
    <row r="12" spans="2:10" ht="10.5" customHeight="1">
      <c r="B12" s="239"/>
      <c r="C12" s="221"/>
      <c r="D12" s="226"/>
      <c r="E12" s="219" t="s">
        <v>133</v>
      </c>
      <c r="F12" s="219"/>
      <c r="G12" s="220"/>
      <c r="H12" s="228"/>
      <c r="I12" s="222"/>
      <c r="J12" s="222"/>
    </row>
    <row r="13" spans="2:10" ht="12" customHeight="1">
      <c r="B13" s="255" t="s">
        <v>107</v>
      </c>
      <c r="C13" s="221" t="s">
        <v>136</v>
      </c>
      <c r="D13" s="224" t="s">
        <v>136</v>
      </c>
      <c r="E13" s="221" t="s">
        <v>134</v>
      </c>
      <c r="F13" s="221" t="s">
        <v>139</v>
      </c>
      <c r="G13" s="221" t="s">
        <v>141</v>
      </c>
      <c r="H13" s="257" t="s">
        <v>43</v>
      </c>
      <c r="I13" s="221" t="s">
        <v>145</v>
      </c>
      <c r="J13" s="221" t="s">
        <v>43</v>
      </c>
    </row>
    <row r="14" spans="2:10" s="47" customFormat="1" ht="10.5" customHeight="1">
      <c r="B14" s="256"/>
      <c r="C14" s="223" t="s">
        <v>137</v>
      </c>
      <c r="D14" s="225" t="s">
        <v>138</v>
      </c>
      <c r="E14" s="223" t="s">
        <v>135</v>
      </c>
      <c r="F14" s="223" t="s">
        <v>140</v>
      </c>
      <c r="G14" s="223" t="s">
        <v>142</v>
      </c>
      <c r="H14" s="258"/>
      <c r="I14" s="223" t="s">
        <v>146</v>
      </c>
      <c r="J14" s="223" t="s">
        <v>147</v>
      </c>
    </row>
    <row r="15" spans="2:10" s="51" customFormat="1" ht="14.25" customHeight="1">
      <c r="B15" s="240"/>
      <c r="C15" s="52" t="s">
        <v>15</v>
      </c>
      <c r="D15" s="52" t="s">
        <v>15</v>
      </c>
      <c r="E15" s="52" t="s">
        <v>15</v>
      </c>
      <c r="F15" s="52" t="s">
        <v>15</v>
      </c>
      <c r="G15" s="52" t="s">
        <v>15</v>
      </c>
      <c r="H15" s="52" t="s">
        <v>15</v>
      </c>
      <c r="I15" s="52" t="s">
        <v>15</v>
      </c>
      <c r="J15" s="52" t="s">
        <v>15</v>
      </c>
    </row>
    <row r="16" spans="2:10" s="48" customFormat="1" ht="12" customHeight="1">
      <c r="B16" s="241"/>
      <c r="C16" s="248"/>
      <c r="D16" s="249"/>
      <c r="E16" s="249"/>
      <c r="F16" s="249"/>
      <c r="G16" s="249"/>
      <c r="H16" s="249"/>
      <c r="I16" s="249"/>
      <c r="J16" s="249"/>
    </row>
    <row r="17" spans="2:10" s="48" customFormat="1" ht="15.75" customHeight="1">
      <c r="B17" s="242" t="s">
        <v>106</v>
      </c>
      <c r="C17" s="249"/>
      <c r="D17" s="249"/>
      <c r="E17" s="249"/>
      <c r="F17" s="249"/>
      <c r="G17" s="249"/>
      <c r="H17" s="249"/>
      <c r="I17" s="249"/>
      <c r="J17" s="249"/>
    </row>
    <row r="18" spans="2:10" s="48" customFormat="1" ht="15.75" customHeight="1">
      <c r="B18" s="243" t="s">
        <v>130</v>
      </c>
      <c r="C18" s="249">
        <v>43001</v>
      </c>
      <c r="D18" s="249">
        <v>649</v>
      </c>
      <c r="E18" s="249">
        <v>7433</v>
      </c>
      <c r="F18" s="249">
        <v>430</v>
      </c>
      <c r="G18" s="249">
        <v>82620</v>
      </c>
      <c r="H18" s="249">
        <f>SUM(C18:G18)</f>
        <v>134133</v>
      </c>
      <c r="I18" s="249">
        <v>6094</v>
      </c>
      <c r="J18" s="249">
        <f>SUM(H18:I18)</f>
        <v>140227</v>
      </c>
    </row>
    <row r="19" spans="2:10" s="48" customFormat="1" ht="15.75" customHeight="1">
      <c r="B19" s="243" t="s">
        <v>131</v>
      </c>
      <c r="C19" s="250"/>
      <c r="D19" s="250"/>
      <c r="E19" s="250"/>
      <c r="F19" s="250">
        <v>-430</v>
      </c>
      <c r="G19" s="250">
        <v>430</v>
      </c>
      <c r="H19" s="250">
        <f>SUM(C19:G19)</f>
        <v>0</v>
      </c>
      <c r="I19" s="250">
        <v>0</v>
      </c>
      <c r="J19" s="250">
        <f>SUM(H19:I19)</f>
        <v>0</v>
      </c>
    </row>
    <row r="20" spans="2:10" s="48" customFormat="1" ht="15.75" customHeight="1">
      <c r="B20" s="243" t="s">
        <v>132</v>
      </c>
      <c r="C20" s="249">
        <f>SUM(C18:C19)</f>
        <v>43001</v>
      </c>
      <c r="D20" s="249">
        <f aca="true" t="shared" si="0" ref="D20:J20">SUM(D18:D19)</f>
        <v>649</v>
      </c>
      <c r="E20" s="249">
        <f t="shared" si="0"/>
        <v>7433</v>
      </c>
      <c r="F20" s="249">
        <f t="shared" si="0"/>
        <v>0</v>
      </c>
      <c r="G20" s="249">
        <f t="shared" si="0"/>
        <v>83050</v>
      </c>
      <c r="H20" s="249">
        <f t="shared" si="0"/>
        <v>134133</v>
      </c>
      <c r="I20" s="249">
        <f t="shared" si="0"/>
        <v>6094</v>
      </c>
      <c r="J20" s="249">
        <f t="shared" si="0"/>
        <v>140227</v>
      </c>
    </row>
    <row r="21" spans="2:10" s="48" customFormat="1" ht="15.75" customHeight="1">
      <c r="B21" s="242" t="s">
        <v>52</v>
      </c>
      <c r="C21" s="249">
        <v>0</v>
      </c>
      <c r="D21" s="249">
        <v>0</v>
      </c>
      <c r="E21" s="249">
        <v>0</v>
      </c>
      <c r="F21" s="249">
        <v>0</v>
      </c>
      <c r="G21" s="249">
        <v>20431</v>
      </c>
      <c r="H21" s="249">
        <f>SUM(C21:G21)</f>
        <v>20431</v>
      </c>
      <c r="I21" s="249">
        <v>2176</v>
      </c>
      <c r="J21" s="249">
        <f>SUM(H21:I21)</f>
        <v>22607</v>
      </c>
    </row>
    <row r="22" spans="2:10" s="48" customFormat="1" ht="15.75" customHeight="1">
      <c r="B22" s="242" t="s">
        <v>99</v>
      </c>
      <c r="C22" s="249">
        <v>0</v>
      </c>
      <c r="D22" s="249">
        <v>0</v>
      </c>
      <c r="E22" s="249">
        <v>0</v>
      </c>
      <c r="F22" s="249">
        <v>0</v>
      </c>
      <c r="G22" s="249">
        <v>-1290</v>
      </c>
      <c r="H22" s="249">
        <f>SUM(C22:G22)</f>
        <v>-1290</v>
      </c>
      <c r="I22" s="249">
        <v>0</v>
      </c>
      <c r="J22" s="249">
        <f>SUM(H22:I22)</f>
        <v>-1290</v>
      </c>
    </row>
    <row r="23" spans="2:10" s="48" customFormat="1" ht="6.75" customHeight="1">
      <c r="B23" s="242"/>
      <c r="C23" s="249"/>
      <c r="D23" s="249"/>
      <c r="E23" s="249"/>
      <c r="F23" s="249"/>
      <c r="G23" s="249"/>
      <c r="H23" s="249"/>
      <c r="I23" s="249"/>
      <c r="J23" s="249"/>
    </row>
    <row r="24" spans="2:10" s="48" customFormat="1" ht="6.75" customHeight="1">
      <c r="B24" s="244"/>
      <c r="C24" s="251"/>
      <c r="D24" s="251"/>
      <c r="E24" s="251"/>
      <c r="F24" s="251"/>
      <c r="G24" s="251"/>
      <c r="H24" s="251"/>
      <c r="I24" s="251"/>
      <c r="J24" s="251"/>
    </row>
    <row r="25" spans="2:10" s="49" customFormat="1" ht="15.75" customHeight="1">
      <c r="B25" s="242" t="s">
        <v>126</v>
      </c>
      <c r="C25" s="249">
        <f>SUM(C20:C24)</f>
        <v>43001</v>
      </c>
      <c r="D25" s="249">
        <f aca="true" t="shared" si="1" ref="D25:J25">SUM(D20:D24)</f>
        <v>649</v>
      </c>
      <c r="E25" s="249">
        <f t="shared" si="1"/>
        <v>7433</v>
      </c>
      <c r="F25" s="249">
        <f t="shared" si="1"/>
        <v>0</v>
      </c>
      <c r="G25" s="249">
        <f t="shared" si="1"/>
        <v>102191</v>
      </c>
      <c r="H25" s="249">
        <f t="shared" si="1"/>
        <v>153274</v>
      </c>
      <c r="I25" s="249">
        <f t="shared" si="1"/>
        <v>8270</v>
      </c>
      <c r="J25" s="249">
        <f t="shared" si="1"/>
        <v>161544</v>
      </c>
    </row>
    <row r="26" spans="2:10" s="49" customFormat="1" ht="6.75" customHeight="1" thickBot="1">
      <c r="B26" s="245"/>
      <c r="C26" s="252"/>
      <c r="D26" s="252"/>
      <c r="E26" s="252"/>
      <c r="F26" s="252"/>
      <c r="G26" s="252"/>
      <c r="H26" s="252"/>
      <c r="I26" s="252"/>
      <c r="J26" s="252"/>
    </row>
    <row r="27" s="46" customFormat="1" ht="6.75" customHeight="1" thickTop="1">
      <c r="B27" s="246"/>
    </row>
    <row r="28" s="46" customFormat="1" ht="11.25">
      <c r="B28" s="246"/>
    </row>
    <row r="29" s="46" customFormat="1" ht="11.25">
      <c r="B29" s="246"/>
    </row>
    <row r="30" s="46" customFormat="1" ht="11.25">
      <c r="B30" s="246"/>
    </row>
    <row r="31" s="46" customFormat="1" ht="11.25">
      <c r="B31" s="246"/>
    </row>
    <row r="32" s="46" customFormat="1" ht="11.25">
      <c r="B32" s="246"/>
    </row>
    <row r="33" s="46" customFormat="1" ht="11.25">
      <c r="B33" s="246"/>
    </row>
    <row r="34" s="46" customFormat="1" ht="11.25">
      <c r="B34" s="246"/>
    </row>
    <row r="35" s="46" customFormat="1" ht="11.25">
      <c r="B35" s="246"/>
    </row>
    <row r="36" s="46" customFormat="1" ht="11.25">
      <c r="B36" s="246"/>
    </row>
    <row r="37" spans="2:10" ht="14.25" customHeight="1">
      <c r="B37" s="237"/>
      <c r="C37" s="259" t="s">
        <v>148</v>
      </c>
      <c r="D37" s="260"/>
      <c r="E37" s="260"/>
      <c r="F37" s="260"/>
      <c r="G37" s="260"/>
      <c r="H37" s="261"/>
      <c r="I37" s="219"/>
      <c r="J37" s="216"/>
    </row>
    <row r="38" spans="2:10" ht="12.75" customHeight="1">
      <c r="B38" s="238"/>
      <c r="C38" s="217"/>
      <c r="D38" s="259" t="s">
        <v>144</v>
      </c>
      <c r="E38" s="260"/>
      <c r="F38" s="261"/>
      <c r="G38" s="230" t="s">
        <v>143</v>
      </c>
      <c r="H38" s="227"/>
      <c r="I38" s="229"/>
      <c r="J38" s="218"/>
    </row>
    <row r="39" spans="2:10" ht="10.5" customHeight="1">
      <c r="B39" s="239"/>
      <c r="C39" s="221"/>
      <c r="D39" s="226"/>
      <c r="E39" s="219" t="s">
        <v>133</v>
      </c>
      <c r="F39" s="219"/>
      <c r="G39" s="220"/>
      <c r="H39" s="228"/>
      <c r="I39" s="222"/>
      <c r="J39" s="222"/>
    </row>
    <row r="40" spans="2:10" ht="12" customHeight="1">
      <c r="B40" s="255" t="s">
        <v>97</v>
      </c>
      <c r="C40" s="221" t="s">
        <v>136</v>
      </c>
      <c r="D40" s="224" t="s">
        <v>136</v>
      </c>
      <c r="E40" s="221" t="s">
        <v>134</v>
      </c>
      <c r="F40" s="221" t="s">
        <v>139</v>
      </c>
      <c r="G40" s="221" t="s">
        <v>141</v>
      </c>
      <c r="H40" s="257" t="s">
        <v>43</v>
      </c>
      <c r="I40" s="221" t="s">
        <v>145</v>
      </c>
      <c r="J40" s="221" t="s">
        <v>43</v>
      </c>
    </row>
    <row r="41" spans="2:10" s="47" customFormat="1" ht="10.5" customHeight="1">
      <c r="B41" s="256"/>
      <c r="C41" s="223" t="s">
        <v>137</v>
      </c>
      <c r="D41" s="225" t="s">
        <v>138</v>
      </c>
      <c r="E41" s="223" t="s">
        <v>135</v>
      </c>
      <c r="F41" s="223" t="s">
        <v>140</v>
      </c>
      <c r="G41" s="223" t="s">
        <v>142</v>
      </c>
      <c r="H41" s="258"/>
      <c r="I41" s="223" t="s">
        <v>146</v>
      </c>
      <c r="J41" s="223" t="s">
        <v>147</v>
      </c>
    </row>
    <row r="42" spans="2:10" s="51" customFormat="1" ht="14.25" customHeight="1">
      <c r="B42" s="240"/>
      <c r="C42" s="52" t="s">
        <v>15</v>
      </c>
      <c r="D42" s="52" t="s">
        <v>15</v>
      </c>
      <c r="E42" s="52" t="s">
        <v>15</v>
      </c>
      <c r="F42" s="52" t="s">
        <v>15</v>
      </c>
      <c r="G42" s="52" t="s">
        <v>15</v>
      </c>
      <c r="H42" s="52" t="s">
        <v>15</v>
      </c>
      <c r="I42" s="52" t="s">
        <v>15</v>
      </c>
      <c r="J42" s="52" t="s">
        <v>15</v>
      </c>
    </row>
    <row r="43" spans="2:10" s="48" customFormat="1" ht="12" customHeight="1">
      <c r="B43" s="241"/>
      <c r="C43" s="248"/>
      <c r="D43" s="249"/>
      <c r="E43" s="249"/>
      <c r="F43" s="249"/>
      <c r="G43" s="249"/>
      <c r="H43" s="249"/>
      <c r="I43" s="249"/>
      <c r="J43" s="249"/>
    </row>
    <row r="44" spans="2:10" s="48" customFormat="1" ht="15.75" customHeight="1">
      <c r="B44" s="242" t="s">
        <v>98</v>
      </c>
      <c r="C44" s="249">
        <v>43001</v>
      </c>
      <c r="D44" s="249">
        <v>649</v>
      </c>
      <c r="E44" s="249">
        <v>7433</v>
      </c>
      <c r="F44" s="249">
        <v>430</v>
      </c>
      <c r="G44" s="249">
        <v>69240</v>
      </c>
      <c r="H44" s="249">
        <f>SUM(C44:G44)</f>
        <v>120753</v>
      </c>
      <c r="I44" s="249">
        <v>4745</v>
      </c>
      <c r="J44" s="249">
        <f>SUM(H44:I44)</f>
        <v>125498</v>
      </c>
    </row>
    <row r="45" spans="2:10" s="48" customFormat="1" ht="15.75" customHeight="1">
      <c r="B45" s="242" t="s">
        <v>52</v>
      </c>
      <c r="C45" s="249">
        <v>0</v>
      </c>
      <c r="D45" s="249">
        <v>0</v>
      </c>
      <c r="E45" s="249">
        <v>0</v>
      </c>
      <c r="F45" s="249">
        <v>0</v>
      </c>
      <c r="G45" s="249">
        <v>14133</v>
      </c>
      <c r="H45" s="249">
        <f>SUM(C45:G45)</f>
        <v>14133</v>
      </c>
      <c r="I45" s="249">
        <v>1349</v>
      </c>
      <c r="J45" s="249">
        <f>SUM(H45:I45)</f>
        <v>15482</v>
      </c>
    </row>
    <row r="46" spans="2:10" s="48" customFormat="1" ht="15.75" customHeight="1">
      <c r="B46" s="242" t="s">
        <v>99</v>
      </c>
      <c r="C46" s="249">
        <v>0</v>
      </c>
      <c r="D46" s="249">
        <v>0</v>
      </c>
      <c r="E46" s="249">
        <v>0</v>
      </c>
      <c r="F46" s="249">
        <v>0</v>
      </c>
      <c r="G46" s="249">
        <v>-753</v>
      </c>
      <c r="H46" s="249">
        <f>SUM(C46:G46)</f>
        <v>-753</v>
      </c>
      <c r="I46" s="249">
        <v>0</v>
      </c>
      <c r="J46" s="249">
        <f>SUM(H46:I46)</f>
        <v>-753</v>
      </c>
    </row>
    <row r="47" spans="2:10" s="48" customFormat="1" ht="6.75" customHeight="1">
      <c r="B47" s="242"/>
      <c r="C47" s="249"/>
      <c r="D47" s="249"/>
      <c r="E47" s="249"/>
      <c r="F47" s="249"/>
      <c r="G47" s="249"/>
      <c r="H47" s="249"/>
      <c r="I47" s="249"/>
      <c r="J47" s="249"/>
    </row>
    <row r="48" spans="2:10" s="48" customFormat="1" ht="6.75" customHeight="1">
      <c r="B48" s="244"/>
      <c r="C48" s="251"/>
      <c r="D48" s="251"/>
      <c r="E48" s="251"/>
      <c r="F48" s="251"/>
      <c r="G48" s="251"/>
      <c r="H48" s="251"/>
      <c r="I48" s="251"/>
      <c r="J48" s="251"/>
    </row>
    <row r="49" spans="2:10" s="49" customFormat="1" ht="15.75" customHeight="1">
      <c r="B49" s="242" t="s">
        <v>125</v>
      </c>
      <c r="C49" s="249">
        <f aca="true" t="shared" si="2" ref="C49:H49">SUM(C44:C48)</f>
        <v>43001</v>
      </c>
      <c r="D49" s="249">
        <f t="shared" si="2"/>
        <v>649</v>
      </c>
      <c r="E49" s="249">
        <f t="shared" si="2"/>
        <v>7433</v>
      </c>
      <c r="F49" s="249">
        <f t="shared" si="2"/>
        <v>430</v>
      </c>
      <c r="G49" s="249">
        <f t="shared" si="2"/>
        <v>82620</v>
      </c>
      <c r="H49" s="249">
        <f t="shared" si="2"/>
        <v>134133</v>
      </c>
      <c r="I49" s="249">
        <f>SUM(I44:I47)</f>
        <v>6094</v>
      </c>
      <c r="J49" s="249">
        <f>SUM(J44:J48)</f>
        <v>140227</v>
      </c>
    </row>
    <row r="50" spans="2:10" s="49" customFormat="1" ht="6.75" customHeight="1" thickBot="1">
      <c r="B50" s="245"/>
      <c r="C50" s="50"/>
      <c r="D50" s="50"/>
      <c r="E50" s="50"/>
      <c r="F50" s="50"/>
      <c r="G50" s="50"/>
      <c r="H50" s="50"/>
      <c r="I50" s="50"/>
      <c r="J50" s="50"/>
    </row>
    <row r="51" s="46" customFormat="1" ht="6.75" customHeight="1" thickTop="1">
      <c r="B51" s="246"/>
    </row>
    <row r="52" s="46" customFormat="1" ht="11.25">
      <c r="B52" s="246"/>
    </row>
    <row r="53" s="46" customFormat="1" ht="11.25">
      <c r="B53" s="246"/>
    </row>
  </sheetData>
  <mergeCells count="8">
    <mergeCell ref="D11:F11"/>
    <mergeCell ref="C10:H10"/>
    <mergeCell ref="C37:H37"/>
    <mergeCell ref="D38:F38"/>
    <mergeCell ref="B40:B41"/>
    <mergeCell ref="B13:B14"/>
    <mergeCell ref="H40:H41"/>
    <mergeCell ref="H13:H14"/>
  </mergeCells>
  <printOptions/>
  <pageMargins left="0.5905511811023623" right="0.09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="90" zoomScaleNormal="90" workbookViewId="0" topLeftCell="A1">
      <selection activeCell="G2" sqref="G2"/>
    </sheetView>
  </sheetViews>
  <sheetFormatPr defaultColWidth="9.140625" defaultRowHeight="13.5" customHeight="1"/>
  <cols>
    <col min="1" max="2" width="3.00390625" style="182" customWidth="1"/>
    <col min="3" max="3" width="44.8515625" style="182" customWidth="1"/>
    <col min="4" max="4" width="8.28125" style="202" customWidth="1"/>
    <col min="5" max="5" width="14.28125" style="182" customWidth="1"/>
    <col min="6" max="6" width="2.140625" style="182" customWidth="1"/>
    <col min="7" max="7" width="14.28125" style="182" customWidth="1"/>
    <col min="8" max="8" width="3.28125" style="182" customWidth="1"/>
    <col min="9" max="16384" width="9.140625" style="182" customWidth="1"/>
  </cols>
  <sheetData>
    <row r="1" spans="2:8" s="140" customFormat="1" ht="15" customHeight="1">
      <c r="B1" s="138" t="s">
        <v>21</v>
      </c>
      <c r="D1" s="178"/>
      <c r="F1" s="141"/>
      <c r="G1" s="142"/>
      <c r="H1" s="141"/>
    </row>
    <row r="2" spans="2:8" s="140" customFormat="1" ht="12" customHeight="1">
      <c r="B2" s="143" t="s">
        <v>0</v>
      </c>
      <c r="D2" s="179"/>
      <c r="F2" s="141"/>
      <c r="G2" s="159"/>
      <c r="H2" s="141"/>
    </row>
    <row r="3" spans="2:8" s="140" customFormat="1" ht="9.75" customHeight="1">
      <c r="B3" s="144"/>
      <c r="D3" s="146"/>
      <c r="F3" s="141"/>
      <c r="G3" s="159"/>
      <c r="H3" s="141"/>
    </row>
    <row r="4" spans="2:8" s="140" customFormat="1" ht="12" customHeight="1">
      <c r="B4" s="145" t="s">
        <v>22</v>
      </c>
      <c r="D4" s="180"/>
      <c r="F4" s="146"/>
      <c r="H4" s="141"/>
    </row>
    <row r="5" spans="2:8" s="140" customFormat="1" ht="12.75" customHeight="1">
      <c r="B5" s="147"/>
      <c r="D5" s="181"/>
      <c r="F5" s="141"/>
      <c r="H5" s="141"/>
    </row>
    <row r="6" spans="2:7" s="139" customFormat="1" ht="13.5" customHeight="1">
      <c r="B6" s="150" t="s">
        <v>68</v>
      </c>
      <c r="C6" s="182"/>
      <c r="D6" s="183"/>
      <c r="E6" s="184"/>
      <c r="G6" s="184"/>
    </row>
    <row r="7" spans="2:7" s="139" customFormat="1" ht="13.5" customHeight="1">
      <c r="B7" s="151" t="s">
        <v>120</v>
      </c>
      <c r="C7" s="182"/>
      <c r="D7" s="185"/>
      <c r="E7" s="184"/>
      <c r="G7" s="184"/>
    </row>
    <row r="8" spans="2:4" s="184" customFormat="1" ht="12" customHeight="1">
      <c r="B8" s="186"/>
      <c r="D8" s="187"/>
    </row>
    <row r="9" spans="3:7" s="144" customFormat="1" ht="12" customHeight="1">
      <c r="C9" s="167"/>
      <c r="D9" s="188"/>
      <c r="E9" s="189"/>
      <c r="G9" s="189" t="s">
        <v>92</v>
      </c>
    </row>
    <row r="10" spans="3:7" s="144" customFormat="1" ht="12" customHeight="1">
      <c r="C10" s="167"/>
      <c r="D10" s="188"/>
      <c r="E10" s="190" t="s">
        <v>69</v>
      </c>
      <c r="G10" s="190" t="s">
        <v>93</v>
      </c>
    </row>
    <row r="11" spans="3:7" s="144" customFormat="1" ht="12" customHeight="1">
      <c r="C11" s="167"/>
      <c r="D11" s="188"/>
      <c r="E11" s="190" t="s">
        <v>70</v>
      </c>
      <c r="G11" s="190" t="s">
        <v>70</v>
      </c>
    </row>
    <row r="12" spans="3:7" s="144" customFormat="1" ht="12" customHeight="1">
      <c r="C12" s="167"/>
      <c r="D12" s="188"/>
      <c r="E12" s="190" t="s">
        <v>71</v>
      </c>
      <c r="G12" s="190" t="s">
        <v>71</v>
      </c>
    </row>
    <row r="13" spans="3:7" s="144" customFormat="1" ht="12.75" customHeight="1">
      <c r="C13" s="167"/>
      <c r="D13" s="188"/>
      <c r="E13" s="206">
        <v>39294</v>
      </c>
      <c r="G13" s="206">
        <v>38929</v>
      </c>
    </row>
    <row r="14" spans="3:7" s="144" customFormat="1" ht="15" customHeight="1">
      <c r="C14" s="167"/>
      <c r="D14" s="188"/>
      <c r="E14" s="189" t="s">
        <v>15</v>
      </c>
      <c r="G14" s="189" t="s">
        <v>15</v>
      </c>
    </row>
    <row r="15" spans="2:7" s="144" customFormat="1" ht="15">
      <c r="B15" s="191" t="s">
        <v>113</v>
      </c>
      <c r="C15" s="146"/>
      <c r="D15" s="146"/>
      <c r="E15" s="192"/>
      <c r="F15" s="193"/>
      <c r="G15" s="192"/>
    </row>
    <row r="16" spans="2:7" s="144" customFormat="1" ht="15">
      <c r="B16" s="146" t="s">
        <v>53</v>
      </c>
      <c r="C16" s="146"/>
      <c r="D16" s="194"/>
      <c r="E16" s="192">
        <v>26593</v>
      </c>
      <c r="F16" s="193"/>
      <c r="G16" s="207">
        <v>20129</v>
      </c>
    </row>
    <row r="17" spans="2:7" s="144" customFormat="1" ht="15">
      <c r="B17" s="146" t="s">
        <v>45</v>
      </c>
      <c r="C17" s="146"/>
      <c r="D17" s="146"/>
      <c r="E17" s="192"/>
      <c r="F17" s="193"/>
      <c r="G17" s="207"/>
    </row>
    <row r="18" spans="2:7" s="144" customFormat="1" ht="15">
      <c r="B18" s="146"/>
      <c r="C18" s="146" t="s">
        <v>46</v>
      </c>
      <c r="D18" s="146"/>
      <c r="E18" s="192">
        <v>40161</v>
      </c>
      <c r="F18" s="193"/>
      <c r="G18" s="207">
        <v>34584</v>
      </c>
    </row>
    <row r="19" spans="1:7" s="144" customFormat="1" ht="15">
      <c r="A19" s="146"/>
      <c r="B19" s="146"/>
      <c r="C19" s="146" t="s">
        <v>111</v>
      </c>
      <c r="D19" s="194"/>
      <c r="E19" s="192">
        <v>-5532</v>
      </c>
      <c r="F19" s="193"/>
      <c r="G19" s="207">
        <v>-455</v>
      </c>
    </row>
    <row r="20" spans="1:7" s="144" customFormat="1" ht="6" customHeight="1">
      <c r="A20" s="146"/>
      <c r="B20" s="146"/>
      <c r="C20" s="146"/>
      <c r="D20" s="194"/>
      <c r="E20" s="195"/>
      <c r="F20" s="193"/>
      <c r="G20" s="195"/>
    </row>
    <row r="21" spans="1:7" s="144" customFormat="1" ht="15">
      <c r="A21" s="191"/>
      <c r="B21" s="146" t="s">
        <v>47</v>
      </c>
      <c r="C21" s="146"/>
      <c r="D21" s="194"/>
      <c r="E21" s="192">
        <f>SUM(E16:E19)</f>
        <v>61222</v>
      </c>
      <c r="F21" s="193"/>
      <c r="G21" s="192">
        <f>SUM(G16:G19)</f>
        <v>54258</v>
      </c>
    </row>
    <row r="22" spans="1:7" s="144" customFormat="1" ht="15">
      <c r="A22" s="146"/>
      <c r="B22" s="146" t="s">
        <v>72</v>
      </c>
      <c r="C22" s="146"/>
      <c r="D22" s="194"/>
      <c r="E22" s="192">
        <v>2787</v>
      </c>
      <c r="F22" s="193"/>
      <c r="G22" s="207">
        <v>-13641</v>
      </c>
    </row>
    <row r="23" spans="1:7" s="144" customFormat="1" ht="15">
      <c r="A23" s="146"/>
      <c r="B23" s="146" t="s">
        <v>73</v>
      </c>
      <c r="C23" s="146"/>
      <c r="D23" s="194"/>
      <c r="E23" s="192">
        <v>-905</v>
      </c>
      <c r="F23" s="193"/>
      <c r="G23" s="207">
        <v>6157</v>
      </c>
    </row>
    <row r="24" spans="1:7" s="144" customFormat="1" ht="15">
      <c r="A24" s="146"/>
      <c r="B24" s="146" t="s">
        <v>104</v>
      </c>
      <c r="C24" s="196"/>
      <c r="D24" s="197"/>
      <c r="E24" s="198">
        <v>-3147</v>
      </c>
      <c r="F24" s="193"/>
      <c r="G24" s="208">
        <v>-2826</v>
      </c>
    </row>
    <row r="25" spans="1:7" s="144" customFormat="1" ht="6" customHeight="1">
      <c r="A25" s="146"/>
      <c r="B25" s="146"/>
      <c r="C25" s="146"/>
      <c r="D25" s="194"/>
      <c r="E25" s="195"/>
      <c r="F25" s="193"/>
      <c r="G25" s="195"/>
    </row>
    <row r="26" spans="1:7" s="144" customFormat="1" ht="15">
      <c r="A26" s="191"/>
      <c r="B26" s="146" t="s">
        <v>48</v>
      </c>
      <c r="C26" s="146"/>
      <c r="D26" s="194"/>
      <c r="E26" s="198">
        <f>SUM(E21:E25)</f>
        <v>59957</v>
      </c>
      <c r="F26" s="193"/>
      <c r="G26" s="198">
        <f>SUM(G21:G25)</f>
        <v>43948</v>
      </c>
    </row>
    <row r="27" spans="1:7" s="144" customFormat="1" ht="7.5" customHeight="1">
      <c r="A27" s="146"/>
      <c r="B27" s="146"/>
      <c r="C27" s="146"/>
      <c r="D27" s="146"/>
      <c r="E27" s="195"/>
      <c r="F27" s="193"/>
      <c r="G27" s="195"/>
    </row>
    <row r="28" spans="1:7" s="144" customFormat="1" ht="15">
      <c r="A28" s="191"/>
      <c r="B28" s="191" t="s">
        <v>90</v>
      </c>
      <c r="C28" s="146"/>
      <c r="D28" s="146"/>
      <c r="E28" s="192"/>
      <c r="F28" s="193"/>
      <c r="G28" s="192"/>
    </row>
    <row r="29" spans="1:7" s="144" customFormat="1" ht="15">
      <c r="A29" s="191"/>
      <c r="B29" s="146" t="s">
        <v>94</v>
      </c>
      <c r="C29" s="146"/>
      <c r="D29" s="146"/>
      <c r="E29" s="192">
        <v>-2096</v>
      </c>
      <c r="F29" s="193"/>
      <c r="G29" s="192">
        <v>-577</v>
      </c>
    </row>
    <row r="30" spans="1:7" s="144" customFormat="1" ht="15">
      <c r="A30" s="191"/>
      <c r="B30" s="146" t="s">
        <v>95</v>
      </c>
      <c r="C30" s="146"/>
      <c r="D30" s="146"/>
      <c r="E30" s="192">
        <v>7404</v>
      </c>
      <c r="F30" s="193"/>
      <c r="G30" s="192">
        <v>1746</v>
      </c>
    </row>
    <row r="31" spans="1:7" s="144" customFormat="1" ht="15">
      <c r="A31" s="146"/>
      <c r="B31" s="146" t="s">
        <v>49</v>
      </c>
      <c r="C31" s="146"/>
      <c r="D31" s="194"/>
      <c r="E31" s="192">
        <v>-29771</v>
      </c>
      <c r="F31" s="193"/>
      <c r="G31" s="192">
        <v>-26659</v>
      </c>
    </row>
    <row r="32" spans="1:7" s="144" customFormat="1" ht="15">
      <c r="A32" s="146"/>
      <c r="B32" s="146" t="s">
        <v>50</v>
      </c>
      <c r="C32" s="146"/>
      <c r="D32" s="194"/>
      <c r="E32" s="192">
        <v>2047</v>
      </c>
      <c r="F32" s="193"/>
      <c r="G32" s="192">
        <v>410</v>
      </c>
    </row>
    <row r="33" spans="1:7" s="144" customFormat="1" ht="6" customHeight="1">
      <c r="A33" s="146"/>
      <c r="B33" s="146"/>
      <c r="C33" s="146"/>
      <c r="D33" s="194"/>
      <c r="E33" s="195"/>
      <c r="F33" s="193"/>
      <c r="G33" s="195"/>
    </row>
    <row r="34" spans="1:7" s="144" customFormat="1" ht="15">
      <c r="A34" s="191"/>
      <c r="B34" s="146" t="s">
        <v>59</v>
      </c>
      <c r="C34" s="146"/>
      <c r="D34" s="194"/>
      <c r="E34" s="198">
        <f>SUM(E29:E32)</f>
        <v>-22416</v>
      </c>
      <c r="F34" s="193"/>
      <c r="G34" s="198">
        <f>SUM(G29:G32)</f>
        <v>-25080</v>
      </c>
    </row>
    <row r="35" spans="4:7" s="144" customFormat="1" ht="9.75" customHeight="1">
      <c r="D35" s="146"/>
      <c r="E35" s="195"/>
      <c r="F35" s="193"/>
      <c r="G35" s="195"/>
    </row>
    <row r="36" spans="1:7" s="144" customFormat="1" ht="15">
      <c r="A36" s="199"/>
      <c r="B36" s="199" t="s">
        <v>54</v>
      </c>
      <c r="D36" s="146"/>
      <c r="E36" s="192"/>
      <c r="F36" s="193"/>
      <c r="G36" s="192"/>
    </row>
    <row r="37" spans="2:7" s="144" customFormat="1" ht="15">
      <c r="B37" s="144" t="s">
        <v>60</v>
      </c>
      <c r="D37" s="146"/>
      <c r="E37" s="192">
        <v>-1466</v>
      </c>
      <c r="F37" s="193"/>
      <c r="G37" s="207">
        <v>-3404</v>
      </c>
    </row>
    <row r="38" spans="2:7" s="144" customFormat="1" ht="15">
      <c r="B38" s="144" t="s">
        <v>96</v>
      </c>
      <c r="D38" s="146"/>
      <c r="E38" s="192">
        <v>501</v>
      </c>
      <c r="F38" s="193"/>
      <c r="G38" s="207">
        <v>-14985</v>
      </c>
    </row>
    <row r="39" spans="2:7" s="144" customFormat="1" ht="15">
      <c r="B39" s="7" t="s">
        <v>118</v>
      </c>
      <c r="D39" s="146"/>
      <c r="E39" s="192">
        <v>-1290</v>
      </c>
      <c r="F39" s="193"/>
      <c r="G39" s="207">
        <v>-753</v>
      </c>
    </row>
    <row r="40" spans="4:7" s="144" customFormat="1" ht="6" customHeight="1">
      <c r="D40" s="146"/>
      <c r="E40" s="195"/>
      <c r="F40" s="193"/>
      <c r="G40" s="195"/>
    </row>
    <row r="41" spans="1:7" s="144" customFormat="1" ht="15">
      <c r="A41" s="199"/>
      <c r="B41" s="144" t="s">
        <v>114</v>
      </c>
      <c r="D41" s="146"/>
      <c r="E41" s="198">
        <f>SUM(E37:E40)</f>
        <v>-2255</v>
      </c>
      <c r="F41" s="193"/>
      <c r="G41" s="198">
        <f>SUM(G37:G40)</f>
        <v>-19142</v>
      </c>
    </row>
    <row r="42" spans="4:7" s="144" customFormat="1" ht="6" customHeight="1">
      <c r="D42" s="146"/>
      <c r="E42" s="192"/>
      <c r="F42" s="193"/>
      <c r="G42" s="192"/>
    </row>
    <row r="43" spans="2:7" s="144" customFormat="1" ht="15">
      <c r="B43" s="144" t="s">
        <v>55</v>
      </c>
      <c r="D43" s="146"/>
      <c r="E43" s="192">
        <f>+E26+E34+E41</f>
        <v>35286</v>
      </c>
      <c r="F43" s="193"/>
      <c r="G43" s="192">
        <f>+G26+G34+G41</f>
        <v>-274</v>
      </c>
    </row>
    <row r="44" spans="2:7" s="144" customFormat="1" ht="15">
      <c r="B44" s="144" t="s">
        <v>51</v>
      </c>
      <c r="D44" s="146"/>
      <c r="E44" s="192">
        <v>54262</v>
      </c>
      <c r="F44" s="193"/>
      <c r="G44" s="192">
        <v>54536</v>
      </c>
    </row>
    <row r="45" spans="4:7" s="144" customFormat="1" ht="6" customHeight="1">
      <c r="D45" s="146"/>
      <c r="E45" s="195"/>
      <c r="F45" s="193"/>
      <c r="G45" s="195"/>
    </row>
    <row r="46" spans="1:7" s="144" customFormat="1" ht="15.75" thickBot="1">
      <c r="A46" s="199"/>
      <c r="B46" s="144" t="s">
        <v>56</v>
      </c>
      <c r="D46" s="146"/>
      <c r="E46" s="200">
        <f>SUM(E42:E44)</f>
        <v>89548</v>
      </c>
      <c r="F46" s="193"/>
      <c r="G46" s="200">
        <f>SUM(G42:G44)</f>
        <v>54262</v>
      </c>
    </row>
    <row r="47" s="144" customFormat="1" ht="5.25" customHeight="1" thickTop="1">
      <c r="D47" s="146"/>
    </row>
    <row r="48" s="144" customFormat="1" ht="15">
      <c r="D48" s="146"/>
    </row>
    <row r="49" spans="4:5" s="144" customFormat="1" ht="15">
      <c r="D49" s="146"/>
      <c r="E49" s="193"/>
    </row>
    <row r="50" spans="4:5" s="144" customFormat="1" ht="15">
      <c r="D50" s="146"/>
      <c r="E50" s="201"/>
    </row>
    <row r="51" s="144" customFormat="1" ht="15">
      <c r="D51" s="146"/>
    </row>
    <row r="52" s="144" customFormat="1" ht="15">
      <c r="D52" s="146"/>
    </row>
    <row r="53" s="144" customFormat="1" ht="15">
      <c r="D53" s="146"/>
    </row>
    <row r="54" s="145" customFormat="1" ht="12" customHeight="1">
      <c r="D54" s="180"/>
    </row>
    <row r="55" s="145" customFormat="1" ht="12" customHeight="1">
      <c r="D55" s="180"/>
    </row>
    <row r="56" s="145" customFormat="1" ht="13.5" customHeight="1">
      <c r="D56" s="180"/>
    </row>
    <row r="57" s="145" customFormat="1" ht="13.5" customHeight="1">
      <c r="D57" s="180"/>
    </row>
    <row r="58" s="145" customFormat="1" ht="13.5" customHeight="1">
      <c r="D58" s="180"/>
    </row>
    <row r="59" s="145" customFormat="1" ht="13.5" customHeight="1">
      <c r="D59" s="180"/>
    </row>
    <row r="60" s="145" customFormat="1" ht="13.5" customHeight="1">
      <c r="D60" s="180"/>
    </row>
    <row r="61" s="145" customFormat="1" ht="13.5" customHeight="1">
      <c r="D61" s="180"/>
    </row>
    <row r="62" s="145" customFormat="1" ht="13.5" customHeight="1">
      <c r="D62" s="180"/>
    </row>
    <row r="63" s="145" customFormat="1" ht="13.5" customHeight="1">
      <c r="D63" s="180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 topLeftCell="A1">
      <selection activeCell="C29" sqref="C29"/>
    </sheetView>
  </sheetViews>
  <sheetFormatPr defaultColWidth="9.140625" defaultRowHeight="15" customHeight="1"/>
  <cols>
    <col min="1" max="1" width="2.57421875" style="55" customWidth="1"/>
    <col min="2" max="2" width="4.421875" style="61" customWidth="1"/>
    <col min="3" max="3" width="24.8515625" style="55" customWidth="1"/>
    <col min="4" max="4" width="1.7109375" style="56" customWidth="1"/>
    <col min="5" max="5" width="11.28125" style="56" customWidth="1"/>
    <col min="6" max="7" width="1.7109375" style="56" customWidth="1"/>
    <col min="8" max="8" width="11.28125" style="55" customWidth="1"/>
    <col min="9" max="10" width="1.7109375" style="56" customWidth="1"/>
    <col min="11" max="11" width="11.28125" style="55" customWidth="1"/>
    <col min="12" max="13" width="1.7109375" style="56" customWidth="1"/>
    <col min="14" max="14" width="11.28125" style="55" customWidth="1"/>
    <col min="15" max="15" width="1.7109375" style="55" customWidth="1"/>
    <col min="16" max="16384" width="9.140625" style="55" customWidth="1"/>
  </cols>
  <sheetData>
    <row r="1" spans="1:14" ht="15" customHeight="1">
      <c r="A1" s="54" t="s">
        <v>21</v>
      </c>
      <c r="N1" s="137"/>
    </row>
    <row r="2" ht="12" customHeight="1">
      <c r="A2" s="57" t="s">
        <v>0</v>
      </c>
    </row>
    <row r="3" ht="4.5" customHeight="1">
      <c r="A3" s="58"/>
    </row>
    <row r="4" spans="1:13" ht="12" customHeight="1">
      <c r="A4" s="59" t="s">
        <v>22</v>
      </c>
      <c r="D4" s="58"/>
      <c r="E4" s="58"/>
      <c r="F4" s="58"/>
      <c r="G4" s="60"/>
      <c r="I4" s="58"/>
      <c r="J4" s="60"/>
      <c r="L4" s="58"/>
      <c r="M4" s="60"/>
    </row>
    <row r="5" spans="1:2" ht="13.5" customHeight="1">
      <c r="A5" s="61"/>
      <c r="B5" s="55"/>
    </row>
    <row r="6" spans="1:2" ht="13.5" customHeight="1">
      <c r="A6" s="74" t="s">
        <v>89</v>
      </c>
      <c r="B6" s="55"/>
    </row>
    <row r="7" spans="1:2" ht="13.5" customHeight="1">
      <c r="A7" s="62" t="s">
        <v>127</v>
      </c>
      <c r="B7" s="55"/>
    </row>
    <row r="8" spans="4:14" ht="7.5" customHeight="1">
      <c r="D8" s="63"/>
      <c r="E8" s="63"/>
      <c r="F8" s="63"/>
      <c r="G8" s="63"/>
      <c r="H8" s="63"/>
      <c r="I8" s="63"/>
      <c r="J8" s="63"/>
      <c r="K8" s="64"/>
      <c r="L8" s="63"/>
      <c r="M8" s="63"/>
      <c r="N8" s="65"/>
    </row>
    <row r="9" spans="1:15" ht="13.5" customHeight="1">
      <c r="A9" s="91"/>
      <c r="B9" s="92"/>
      <c r="C9" s="93"/>
      <c r="D9" s="262" t="s">
        <v>7</v>
      </c>
      <c r="E9" s="263"/>
      <c r="F9" s="263"/>
      <c r="G9" s="263"/>
      <c r="H9" s="263"/>
      <c r="I9" s="264"/>
      <c r="J9" s="76"/>
      <c r="K9" s="263" t="s">
        <v>8</v>
      </c>
      <c r="L9" s="263"/>
      <c r="M9" s="263"/>
      <c r="N9" s="263"/>
      <c r="O9" s="77"/>
    </row>
    <row r="10" spans="1:15" ht="13.5" customHeight="1">
      <c r="A10" s="94"/>
      <c r="B10" s="95"/>
      <c r="C10" s="96"/>
      <c r="D10" s="78"/>
      <c r="E10" s="79" t="s">
        <v>9</v>
      </c>
      <c r="F10" s="80"/>
      <c r="G10" s="78"/>
      <c r="H10" s="87" t="s">
        <v>10</v>
      </c>
      <c r="I10" s="80"/>
      <c r="J10" s="78"/>
      <c r="K10" s="79" t="s">
        <v>9</v>
      </c>
      <c r="L10" s="80"/>
      <c r="M10" s="78"/>
      <c r="N10" s="87" t="s">
        <v>10</v>
      </c>
      <c r="O10" s="88"/>
    </row>
    <row r="11" spans="1:15" ht="13.5" customHeight="1">
      <c r="A11" s="94"/>
      <c r="B11" s="95"/>
      <c r="C11" s="96"/>
      <c r="D11" s="81"/>
      <c r="E11" s="66" t="s">
        <v>11</v>
      </c>
      <c r="F11" s="82"/>
      <c r="G11" s="81"/>
      <c r="H11" s="67" t="s">
        <v>12</v>
      </c>
      <c r="I11" s="82"/>
      <c r="J11" s="81"/>
      <c r="K11" s="66" t="s">
        <v>13</v>
      </c>
      <c r="L11" s="82"/>
      <c r="M11" s="81"/>
      <c r="N11" s="67" t="s">
        <v>12</v>
      </c>
      <c r="O11" s="89"/>
    </row>
    <row r="12" spans="1:15" ht="13.5" customHeight="1">
      <c r="A12" s="94"/>
      <c r="B12" s="95"/>
      <c r="C12" s="96"/>
      <c r="D12" s="81"/>
      <c r="E12" s="66"/>
      <c r="F12" s="82"/>
      <c r="G12" s="81"/>
      <c r="H12" s="67" t="s">
        <v>11</v>
      </c>
      <c r="I12" s="82"/>
      <c r="J12" s="81"/>
      <c r="K12" s="66"/>
      <c r="L12" s="82"/>
      <c r="M12" s="81"/>
      <c r="N12" s="67" t="s">
        <v>14</v>
      </c>
      <c r="O12" s="89"/>
    </row>
    <row r="13" spans="1:15" ht="13.5" customHeight="1">
      <c r="A13" s="94"/>
      <c r="B13" s="97"/>
      <c r="C13" s="98"/>
      <c r="D13" s="83"/>
      <c r="E13" s="68" t="s">
        <v>122</v>
      </c>
      <c r="F13" s="84"/>
      <c r="G13" s="83"/>
      <c r="H13" s="68" t="s">
        <v>121</v>
      </c>
      <c r="I13" s="84"/>
      <c r="J13" s="83"/>
      <c r="K13" s="68" t="s">
        <v>122</v>
      </c>
      <c r="L13" s="84"/>
      <c r="M13" s="83"/>
      <c r="N13" s="68" t="s">
        <v>121</v>
      </c>
      <c r="O13" s="89"/>
    </row>
    <row r="14" spans="1:15" ht="13.5" customHeight="1">
      <c r="A14" s="99"/>
      <c r="B14" s="100"/>
      <c r="C14" s="101"/>
      <c r="D14" s="85"/>
      <c r="E14" s="69" t="s">
        <v>15</v>
      </c>
      <c r="F14" s="86"/>
      <c r="G14" s="85"/>
      <c r="H14" s="69" t="s">
        <v>15</v>
      </c>
      <c r="I14" s="86"/>
      <c r="J14" s="85"/>
      <c r="K14" s="69" t="s">
        <v>15</v>
      </c>
      <c r="L14" s="86"/>
      <c r="M14" s="85"/>
      <c r="N14" s="69" t="s">
        <v>15</v>
      </c>
      <c r="O14" s="90"/>
    </row>
    <row r="15" spans="1:15" s="73" customFormat="1" ht="6.75" customHeight="1">
      <c r="A15" s="111"/>
      <c r="B15" s="102"/>
      <c r="C15" s="103"/>
      <c r="D15" s="107"/>
      <c r="E15" s="72"/>
      <c r="F15" s="108"/>
      <c r="G15" s="107"/>
      <c r="H15" s="72"/>
      <c r="I15" s="108"/>
      <c r="J15" s="107"/>
      <c r="K15" s="72"/>
      <c r="L15" s="108"/>
      <c r="M15" s="107"/>
      <c r="N15" s="72"/>
      <c r="O15" s="104"/>
    </row>
    <row r="16" spans="1:15" ht="15" customHeight="1">
      <c r="A16" s="114" t="s">
        <v>75</v>
      </c>
      <c r="B16" s="100" t="s">
        <v>1</v>
      </c>
      <c r="C16" s="115"/>
      <c r="D16" s="112"/>
      <c r="E16" s="123">
        <v>57600</v>
      </c>
      <c r="F16" s="124"/>
      <c r="G16" s="125"/>
      <c r="H16" s="123">
        <v>50199</v>
      </c>
      <c r="I16" s="113"/>
      <c r="J16" s="112"/>
      <c r="K16" s="123">
        <v>209661</v>
      </c>
      <c r="L16" s="124"/>
      <c r="M16" s="125"/>
      <c r="N16" s="209">
        <v>162159</v>
      </c>
      <c r="O16" s="90"/>
    </row>
    <row r="17" spans="1:15" s="73" customFormat="1" ht="6.75" customHeight="1">
      <c r="A17" s="116"/>
      <c r="B17" s="92"/>
      <c r="C17" s="117"/>
      <c r="D17" s="107"/>
      <c r="E17" s="126"/>
      <c r="F17" s="127"/>
      <c r="G17" s="128"/>
      <c r="H17" s="126"/>
      <c r="I17" s="108"/>
      <c r="J17" s="107"/>
      <c r="K17" s="126"/>
      <c r="L17" s="127"/>
      <c r="M17" s="128"/>
      <c r="N17" s="210"/>
      <c r="O17" s="104"/>
    </row>
    <row r="18" spans="1:15" ht="15" customHeight="1">
      <c r="A18" s="114" t="s">
        <v>76</v>
      </c>
      <c r="B18" s="100" t="s">
        <v>18</v>
      </c>
      <c r="C18" s="115"/>
      <c r="D18" s="112"/>
      <c r="E18" s="123">
        <v>9172</v>
      </c>
      <c r="F18" s="124"/>
      <c r="G18" s="125"/>
      <c r="H18" s="123">
        <v>5918</v>
      </c>
      <c r="I18" s="113"/>
      <c r="J18" s="112"/>
      <c r="K18" s="123">
        <v>26593</v>
      </c>
      <c r="L18" s="124"/>
      <c r="M18" s="125"/>
      <c r="N18" s="209">
        <v>20129</v>
      </c>
      <c r="O18" s="90"/>
    </row>
    <row r="19" spans="1:15" s="73" customFormat="1" ht="6.75" customHeight="1">
      <c r="A19" s="116"/>
      <c r="B19" s="92"/>
      <c r="C19" s="117"/>
      <c r="D19" s="107"/>
      <c r="E19" s="126"/>
      <c r="F19" s="127"/>
      <c r="G19" s="128"/>
      <c r="H19" s="126"/>
      <c r="I19" s="108"/>
      <c r="J19" s="107"/>
      <c r="K19" s="126"/>
      <c r="L19" s="127"/>
      <c r="M19" s="128"/>
      <c r="N19" s="210"/>
      <c r="O19" s="104"/>
    </row>
    <row r="20" spans="1:15" ht="15" customHeight="1">
      <c r="A20" s="114" t="s">
        <v>78</v>
      </c>
      <c r="B20" s="100" t="s">
        <v>81</v>
      </c>
      <c r="C20" s="115"/>
      <c r="D20" s="112"/>
      <c r="E20" s="253">
        <v>9095</v>
      </c>
      <c r="F20" s="124"/>
      <c r="G20" s="125"/>
      <c r="H20" s="123">
        <v>4105</v>
      </c>
      <c r="I20" s="113"/>
      <c r="J20" s="112"/>
      <c r="K20" s="123">
        <v>20431</v>
      </c>
      <c r="L20" s="124"/>
      <c r="M20" s="125"/>
      <c r="N20" s="209">
        <v>14133</v>
      </c>
      <c r="O20" s="90"/>
    </row>
    <row r="21" spans="1:15" s="73" customFormat="1" ht="6.75" customHeight="1">
      <c r="A21" s="116"/>
      <c r="B21" s="92"/>
      <c r="C21" s="117"/>
      <c r="D21" s="107"/>
      <c r="E21" s="126"/>
      <c r="F21" s="127"/>
      <c r="G21" s="128"/>
      <c r="H21" s="126"/>
      <c r="I21" s="108"/>
      <c r="J21" s="107"/>
      <c r="K21" s="126"/>
      <c r="L21" s="127"/>
      <c r="M21" s="128"/>
      <c r="N21" s="210"/>
      <c r="O21" s="104"/>
    </row>
    <row r="22" spans="1:15" ht="15" customHeight="1">
      <c r="A22" s="114" t="s">
        <v>82</v>
      </c>
      <c r="B22" s="100" t="s">
        <v>44</v>
      </c>
      <c r="C22" s="115"/>
      <c r="D22" s="112"/>
      <c r="E22" s="123">
        <v>9340</v>
      </c>
      <c r="F22" s="124"/>
      <c r="G22" s="125"/>
      <c r="H22" s="123">
        <v>4672</v>
      </c>
      <c r="I22" s="113"/>
      <c r="J22" s="112"/>
      <c r="K22" s="123">
        <v>22607</v>
      </c>
      <c r="L22" s="124"/>
      <c r="M22" s="125"/>
      <c r="N22" s="209">
        <v>15482</v>
      </c>
      <c r="O22" s="90"/>
    </row>
    <row r="23" spans="1:15" s="73" customFormat="1" ht="6.75" customHeight="1">
      <c r="A23" s="116"/>
      <c r="B23" s="92"/>
      <c r="C23" s="117"/>
      <c r="D23" s="107"/>
      <c r="E23" s="126"/>
      <c r="F23" s="127"/>
      <c r="G23" s="128"/>
      <c r="H23" s="126"/>
      <c r="I23" s="108"/>
      <c r="J23" s="107"/>
      <c r="K23" s="126"/>
      <c r="L23" s="127"/>
      <c r="M23" s="128"/>
      <c r="N23" s="126"/>
      <c r="O23" s="104"/>
    </row>
    <row r="24" spans="1:15" ht="15" customHeight="1">
      <c r="A24" s="114" t="s">
        <v>83</v>
      </c>
      <c r="B24" s="100" t="s">
        <v>80</v>
      </c>
      <c r="C24" s="115"/>
      <c r="D24" s="112"/>
      <c r="E24" s="134">
        <v>21.2</v>
      </c>
      <c r="F24" s="129"/>
      <c r="G24" s="130"/>
      <c r="H24" s="134">
        <v>9.5</v>
      </c>
      <c r="I24" s="131"/>
      <c r="J24" s="132"/>
      <c r="K24" s="134">
        <v>47.5</v>
      </c>
      <c r="L24" s="129"/>
      <c r="M24" s="130"/>
      <c r="N24" s="134">
        <v>32.9</v>
      </c>
      <c r="O24" s="90"/>
    </row>
    <row r="25" spans="1:15" s="73" customFormat="1" ht="6.75" customHeight="1" hidden="1">
      <c r="A25" s="116"/>
      <c r="B25" s="92"/>
      <c r="C25" s="117"/>
      <c r="D25" s="107"/>
      <c r="E25" s="126"/>
      <c r="F25" s="127"/>
      <c r="G25" s="128"/>
      <c r="H25" s="126"/>
      <c r="I25" s="108"/>
      <c r="J25" s="107"/>
      <c r="K25" s="126"/>
      <c r="L25" s="127"/>
      <c r="M25" s="128"/>
      <c r="N25" s="126"/>
      <c r="O25" s="104"/>
    </row>
    <row r="26" spans="1:15" ht="15" customHeight="1" hidden="1">
      <c r="A26" s="114" t="s">
        <v>84</v>
      </c>
      <c r="B26" s="100" t="s">
        <v>103</v>
      </c>
      <c r="C26" s="115"/>
      <c r="D26" s="112"/>
      <c r="E26" s="134">
        <v>9.5</v>
      </c>
      <c r="F26" s="129"/>
      <c r="G26" s="130"/>
      <c r="H26" s="134">
        <v>6.5</v>
      </c>
      <c r="I26" s="131"/>
      <c r="J26" s="132"/>
      <c r="K26" s="134">
        <v>9.5</v>
      </c>
      <c r="L26" s="129"/>
      <c r="M26" s="130"/>
      <c r="N26" s="134">
        <v>6.5</v>
      </c>
      <c r="O26" s="90"/>
    </row>
    <row r="27" spans="1:15" s="73" customFormat="1" ht="6.75" customHeight="1">
      <c r="A27" s="116"/>
      <c r="B27" s="92"/>
      <c r="C27" s="117"/>
      <c r="D27" s="107"/>
      <c r="E27" s="126"/>
      <c r="F27" s="127"/>
      <c r="G27" s="128"/>
      <c r="H27" s="136"/>
      <c r="I27" s="108"/>
      <c r="J27" s="107"/>
      <c r="K27" s="126" t="s">
        <v>128</v>
      </c>
      <c r="L27" s="127"/>
      <c r="M27" s="128"/>
      <c r="N27" s="136"/>
      <c r="O27" s="104"/>
    </row>
    <row r="28" spans="1:15" ht="15" customHeight="1">
      <c r="A28" s="114" t="s">
        <v>84</v>
      </c>
      <c r="B28" s="100" t="s">
        <v>85</v>
      </c>
      <c r="C28" s="115"/>
      <c r="D28" s="112"/>
      <c r="E28" s="135">
        <v>3</v>
      </c>
      <c r="F28" s="124"/>
      <c r="G28" s="125"/>
      <c r="H28" s="135">
        <v>3</v>
      </c>
      <c r="I28" s="113"/>
      <c r="J28" s="112"/>
      <c r="K28" s="135">
        <v>3</v>
      </c>
      <c r="L28" s="124"/>
      <c r="M28" s="125"/>
      <c r="N28" s="135">
        <v>3</v>
      </c>
      <c r="O28" s="90"/>
    </row>
    <row r="29" spans="1:14" s="73" customFormat="1" ht="9.75" customHeight="1">
      <c r="A29" s="118"/>
      <c r="B29" s="61"/>
      <c r="C29" s="5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s="73" customFormat="1" ht="9.75" customHeight="1">
      <c r="A30" s="118"/>
      <c r="B30" s="61"/>
      <c r="C30" s="5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5" s="73" customFormat="1" ht="26.25" customHeight="1">
      <c r="A31" s="119"/>
      <c r="B31" s="120"/>
      <c r="C31" s="121"/>
      <c r="D31" s="265" t="s">
        <v>87</v>
      </c>
      <c r="E31" s="266"/>
      <c r="F31" s="266"/>
      <c r="G31" s="266"/>
      <c r="H31" s="266"/>
      <c r="I31" s="267"/>
      <c r="J31" s="268" t="s">
        <v>88</v>
      </c>
      <c r="K31" s="269"/>
      <c r="L31" s="269"/>
      <c r="M31" s="269"/>
      <c r="N31" s="269"/>
      <c r="O31" s="270"/>
    </row>
    <row r="32" spans="1:15" s="73" customFormat="1" ht="6.75" customHeight="1">
      <c r="A32" s="116"/>
      <c r="B32" s="92"/>
      <c r="C32" s="117"/>
      <c r="D32" s="107"/>
      <c r="E32" s="72"/>
      <c r="F32" s="72"/>
      <c r="G32" s="72"/>
      <c r="H32" s="72"/>
      <c r="I32" s="108"/>
      <c r="J32" s="72"/>
      <c r="K32" s="72"/>
      <c r="L32" s="72"/>
      <c r="M32" s="72"/>
      <c r="N32" s="72"/>
      <c r="O32" s="104"/>
    </row>
    <row r="33" spans="1:15" ht="15" customHeight="1">
      <c r="A33" s="114" t="s">
        <v>86</v>
      </c>
      <c r="B33" s="100" t="s">
        <v>100</v>
      </c>
      <c r="C33" s="115"/>
      <c r="D33" s="112"/>
      <c r="E33" s="271">
        <v>3.56</v>
      </c>
      <c r="F33" s="271"/>
      <c r="G33" s="271"/>
      <c r="H33" s="133"/>
      <c r="I33" s="113"/>
      <c r="J33" s="75"/>
      <c r="K33" s="271">
        <v>3.12</v>
      </c>
      <c r="L33" s="271"/>
      <c r="M33" s="271"/>
      <c r="N33" s="75"/>
      <c r="O33" s="90"/>
    </row>
    <row r="34" spans="1:14" ht="13.5" customHeight="1">
      <c r="A34" s="73"/>
      <c r="B34" s="70"/>
      <c r="C34" s="73"/>
      <c r="D34" s="63"/>
      <c r="E34" s="63"/>
      <c r="F34" s="63"/>
      <c r="G34" s="63"/>
      <c r="H34" s="63"/>
      <c r="I34" s="63"/>
      <c r="J34" s="63"/>
      <c r="K34" s="64"/>
      <c r="L34" s="63"/>
      <c r="M34" s="63"/>
      <c r="N34" s="64"/>
    </row>
    <row r="35" spans="4:14" ht="13.5" customHeight="1">
      <c r="D35" s="63"/>
      <c r="E35" s="63"/>
      <c r="F35" s="63"/>
      <c r="G35" s="63"/>
      <c r="H35" s="63"/>
      <c r="I35" s="63"/>
      <c r="J35" s="63"/>
      <c r="K35" s="64"/>
      <c r="L35" s="63"/>
      <c r="M35" s="63"/>
      <c r="N35" s="65"/>
    </row>
    <row r="36" spans="4:14" ht="13.5" customHeight="1">
      <c r="D36" s="63"/>
      <c r="E36" s="63"/>
      <c r="F36" s="63"/>
      <c r="G36" s="63"/>
      <c r="H36" s="63"/>
      <c r="I36" s="63"/>
      <c r="J36" s="63"/>
      <c r="K36" s="64"/>
      <c r="L36" s="63"/>
      <c r="M36" s="63"/>
      <c r="N36" s="65"/>
    </row>
    <row r="37" spans="4:14" ht="13.5" customHeight="1">
      <c r="D37" s="63"/>
      <c r="E37" s="63"/>
      <c r="F37" s="63"/>
      <c r="G37" s="63"/>
      <c r="H37" s="63"/>
      <c r="I37" s="63"/>
      <c r="J37" s="63"/>
      <c r="K37" s="64"/>
      <c r="L37" s="63"/>
      <c r="M37" s="63"/>
      <c r="N37" s="65"/>
    </row>
    <row r="38" spans="4:14" ht="13.5" customHeight="1">
      <c r="D38" s="63"/>
      <c r="E38" s="63"/>
      <c r="F38" s="63"/>
      <c r="G38" s="63"/>
      <c r="H38" s="63"/>
      <c r="I38" s="63"/>
      <c r="J38" s="63"/>
      <c r="K38" s="64"/>
      <c r="L38" s="63"/>
      <c r="M38" s="63"/>
      <c r="N38" s="65"/>
    </row>
    <row r="39" spans="4:14" ht="13.5" customHeight="1">
      <c r="D39" s="63"/>
      <c r="E39" s="63"/>
      <c r="F39" s="63"/>
      <c r="G39" s="63"/>
      <c r="H39" s="63"/>
      <c r="I39" s="63"/>
      <c r="J39" s="63"/>
      <c r="K39" s="64"/>
      <c r="L39" s="63"/>
      <c r="M39" s="63"/>
      <c r="N39" s="65"/>
    </row>
    <row r="40" spans="4:14" ht="13.5" customHeight="1">
      <c r="D40" s="63"/>
      <c r="E40" s="63"/>
      <c r="F40" s="63"/>
      <c r="G40" s="63"/>
      <c r="H40" s="63"/>
      <c r="I40" s="63"/>
      <c r="J40" s="63"/>
      <c r="K40" s="64"/>
      <c r="L40" s="63"/>
      <c r="M40" s="63"/>
      <c r="N40" s="65"/>
    </row>
    <row r="41" spans="1:14" ht="13.5" customHeight="1">
      <c r="A41" s="62" t="s">
        <v>74</v>
      </c>
      <c r="D41" s="63"/>
      <c r="E41" s="63"/>
      <c r="F41" s="63"/>
      <c r="G41" s="63"/>
      <c r="H41" s="63"/>
      <c r="I41" s="63"/>
      <c r="J41" s="63"/>
      <c r="K41" s="64"/>
      <c r="L41" s="63"/>
      <c r="M41" s="63"/>
      <c r="N41" s="65"/>
    </row>
    <row r="42" spans="4:14" ht="7.5" customHeight="1">
      <c r="D42" s="63"/>
      <c r="E42" s="63"/>
      <c r="F42" s="63"/>
      <c r="G42" s="63"/>
      <c r="H42" s="63"/>
      <c r="I42" s="63"/>
      <c r="J42" s="63"/>
      <c r="K42" s="64"/>
      <c r="L42" s="63"/>
      <c r="M42" s="63"/>
      <c r="N42" s="65"/>
    </row>
    <row r="43" spans="1:15" ht="13.5" customHeight="1">
      <c r="A43" s="91"/>
      <c r="B43" s="92"/>
      <c r="C43" s="93"/>
      <c r="D43" s="262" t="s">
        <v>7</v>
      </c>
      <c r="E43" s="263"/>
      <c r="F43" s="263"/>
      <c r="G43" s="263"/>
      <c r="H43" s="263"/>
      <c r="I43" s="264"/>
      <c r="J43" s="76"/>
      <c r="K43" s="263" t="s">
        <v>8</v>
      </c>
      <c r="L43" s="263"/>
      <c r="M43" s="263"/>
      <c r="N43" s="263"/>
      <c r="O43" s="77"/>
    </row>
    <row r="44" spans="1:15" ht="13.5" customHeight="1">
      <c r="A44" s="94"/>
      <c r="B44" s="95"/>
      <c r="C44" s="96"/>
      <c r="D44" s="78"/>
      <c r="E44" s="79" t="s">
        <v>9</v>
      </c>
      <c r="F44" s="80"/>
      <c r="G44" s="78"/>
      <c r="H44" s="87" t="s">
        <v>10</v>
      </c>
      <c r="I44" s="80"/>
      <c r="J44" s="78"/>
      <c r="K44" s="79" t="s">
        <v>9</v>
      </c>
      <c r="L44" s="80"/>
      <c r="M44" s="78"/>
      <c r="N44" s="87" t="s">
        <v>10</v>
      </c>
      <c r="O44" s="88"/>
    </row>
    <row r="45" spans="1:15" ht="13.5" customHeight="1">
      <c r="A45" s="94"/>
      <c r="B45" s="95"/>
      <c r="C45" s="96"/>
      <c r="D45" s="81"/>
      <c r="E45" s="66" t="s">
        <v>11</v>
      </c>
      <c r="F45" s="82"/>
      <c r="G45" s="81"/>
      <c r="H45" s="67" t="s">
        <v>12</v>
      </c>
      <c r="I45" s="82"/>
      <c r="J45" s="81"/>
      <c r="K45" s="66" t="s">
        <v>13</v>
      </c>
      <c r="L45" s="82"/>
      <c r="M45" s="81"/>
      <c r="N45" s="67" t="s">
        <v>12</v>
      </c>
      <c r="O45" s="89"/>
    </row>
    <row r="46" spans="1:15" ht="13.5" customHeight="1">
      <c r="A46" s="94"/>
      <c r="B46" s="95"/>
      <c r="C46" s="96"/>
      <c r="D46" s="81"/>
      <c r="E46" s="66"/>
      <c r="F46" s="82"/>
      <c r="G46" s="81"/>
      <c r="H46" s="67" t="s">
        <v>11</v>
      </c>
      <c r="I46" s="82"/>
      <c r="J46" s="81"/>
      <c r="K46" s="66"/>
      <c r="L46" s="82"/>
      <c r="M46" s="81"/>
      <c r="N46" s="67" t="s">
        <v>14</v>
      </c>
      <c r="O46" s="89"/>
    </row>
    <row r="47" spans="1:15" ht="13.5" customHeight="1">
      <c r="A47" s="94"/>
      <c r="B47" s="97"/>
      <c r="C47" s="98"/>
      <c r="D47" s="83"/>
      <c r="E47" s="68" t="s">
        <v>122</v>
      </c>
      <c r="F47" s="84"/>
      <c r="G47" s="83"/>
      <c r="H47" s="68" t="s">
        <v>121</v>
      </c>
      <c r="I47" s="84"/>
      <c r="J47" s="83"/>
      <c r="K47" s="68" t="s">
        <v>122</v>
      </c>
      <c r="L47" s="84"/>
      <c r="M47" s="83"/>
      <c r="N47" s="68" t="s">
        <v>121</v>
      </c>
      <c r="O47" s="89"/>
    </row>
    <row r="48" spans="1:15" ht="12.75" customHeight="1">
      <c r="A48" s="99"/>
      <c r="B48" s="100"/>
      <c r="C48" s="101"/>
      <c r="D48" s="85"/>
      <c r="E48" s="69" t="s">
        <v>15</v>
      </c>
      <c r="F48" s="86"/>
      <c r="G48" s="85"/>
      <c r="H48" s="69" t="s">
        <v>15</v>
      </c>
      <c r="I48" s="86"/>
      <c r="J48" s="85"/>
      <c r="K48" s="69" t="s">
        <v>15</v>
      </c>
      <c r="L48" s="86"/>
      <c r="M48" s="85"/>
      <c r="N48" s="69" t="s">
        <v>15</v>
      </c>
      <c r="O48" s="90"/>
    </row>
    <row r="49" spans="1:15" s="73" customFormat="1" ht="6.75" customHeight="1">
      <c r="A49" s="111"/>
      <c r="B49" s="102"/>
      <c r="C49" s="103"/>
      <c r="D49" s="107"/>
      <c r="E49" s="72"/>
      <c r="F49" s="108"/>
      <c r="G49" s="107"/>
      <c r="H49" s="72"/>
      <c r="I49" s="108"/>
      <c r="J49" s="107"/>
      <c r="K49" s="72"/>
      <c r="L49" s="108"/>
      <c r="M49" s="107"/>
      <c r="N49" s="72"/>
      <c r="O49" s="104"/>
    </row>
    <row r="50" spans="1:15" s="73" customFormat="1" ht="15" customHeight="1">
      <c r="A50" s="114" t="s">
        <v>75</v>
      </c>
      <c r="B50" s="122" t="s">
        <v>2</v>
      </c>
      <c r="C50" s="122"/>
      <c r="D50" s="109"/>
      <c r="E50" s="105">
        <v>9707</v>
      </c>
      <c r="F50" s="110"/>
      <c r="G50" s="109"/>
      <c r="H50" s="105">
        <v>6571</v>
      </c>
      <c r="I50" s="110"/>
      <c r="J50" s="109"/>
      <c r="K50" s="105">
        <v>28997</v>
      </c>
      <c r="L50" s="110"/>
      <c r="M50" s="109"/>
      <c r="N50" s="105">
        <v>23154</v>
      </c>
      <c r="O50" s="106"/>
    </row>
    <row r="51" spans="1:15" s="73" customFormat="1" ht="6.75" customHeight="1">
      <c r="A51" s="116"/>
      <c r="B51" s="117"/>
      <c r="C51" s="117"/>
      <c r="D51" s="107"/>
      <c r="E51" s="72"/>
      <c r="F51" s="108"/>
      <c r="G51" s="107"/>
      <c r="H51" s="72"/>
      <c r="I51" s="108"/>
      <c r="J51" s="107"/>
      <c r="K51" s="72"/>
      <c r="L51" s="108"/>
      <c r="M51" s="107"/>
      <c r="N51" s="72"/>
      <c r="O51" s="104"/>
    </row>
    <row r="52" spans="1:15" s="73" customFormat="1" ht="15" customHeight="1">
      <c r="A52" s="114" t="s">
        <v>76</v>
      </c>
      <c r="B52" s="122" t="s">
        <v>77</v>
      </c>
      <c r="C52" s="122"/>
      <c r="D52" s="109"/>
      <c r="E52" s="105">
        <v>497</v>
      </c>
      <c r="F52" s="110"/>
      <c r="G52" s="109"/>
      <c r="H52" s="105">
        <v>402</v>
      </c>
      <c r="I52" s="110"/>
      <c r="J52" s="109"/>
      <c r="K52" s="105">
        <v>1566</v>
      </c>
      <c r="L52" s="110"/>
      <c r="M52" s="109"/>
      <c r="N52" s="105">
        <v>1455</v>
      </c>
      <c r="O52" s="106"/>
    </row>
    <row r="53" spans="1:15" s="73" customFormat="1" ht="6.75" customHeight="1">
      <c r="A53" s="116"/>
      <c r="B53" s="117"/>
      <c r="C53" s="117"/>
      <c r="D53" s="107"/>
      <c r="E53" s="72"/>
      <c r="F53" s="108"/>
      <c r="G53" s="107"/>
      <c r="H53" s="72"/>
      <c r="I53" s="108"/>
      <c r="J53" s="107"/>
      <c r="K53" s="72"/>
      <c r="L53" s="108"/>
      <c r="M53" s="107"/>
      <c r="N53" s="72"/>
      <c r="O53" s="104"/>
    </row>
    <row r="54" spans="1:15" s="73" customFormat="1" ht="15" customHeight="1">
      <c r="A54" s="114" t="s">
        <v>78</v>
      </c>
      <c r="B54" s="122" t="s">
        <v>79</v>
      </c>
      <c r="C54" s="122"/>
      <c r="D54" s="109"/>
      <c r="E54" s="105">
        <v>-535</v>
      </c>
      <c r="F54" s="110"/>
      <c r="G54" s="109"/>
      <c r="H54" s="105">
        <v>-653</v>
      </c>
      <c r="I54" s="110"/>
      <c r="J54" s="109"/>
      <c r="K54" s="105">
        <v>-2404</v>
      </c>
      <c r="L54" s="110"/>
      <c r="M54" s="109"/>
      <c r="N54" s="105">
        <v>-3025</v>
      </c>
      <c r="O54" s="106"/>
    </row>
  </sheetData>
  <mergeCells count="8">
    <mergeCell ref="K33:M33"/>
    <mergeCell ref="E33:G33"/>
    <mergeCell ref="K43:N43"/>
    <mergeCell ref="D43:I43"/>
    <mergeCell ref="D9:I9"/>
    <mergeCell ref="K9:N9"/>
    <mergeCell ref="D31:I31"/>
    <mergeCell ref="J31:O31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laypeng</cp:lastModifiedBy>
  <cp:lastPrinted>2007-09-13T08:25:20Z</cp:lastPrinted>
  <dcterms:created xsi:type="dcterms:W3CDTF">2002-11-14T01:46:30Z</dcterms:created>
  <dcterms:modified xsi:type="dcterms:W3CDTF">2007-09-17T02:26:12Z</dcterms:modified>
  <cp:category/>
  <cp:version/>
  <cp:contentType/>
  <cp:contentStatus/>
</cp:coreProperties>
</file>